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24226"/>
  <mc:AlternateContent xmlns:mc="http://schemas.openxmlformats.org/markup-compatibility/2006">
    <mc:Choice Requires="x15">
      <x15ac:absPath xmlns:x15ac="http://schemas.microsoft.com/office/spreadsheetml/2010/11/ac" url="\\hksv11\Users\hkjun\My Documents\_Sail\Ausbildung\Seefahrtschule\E-WSN-PASS\"/>
    </mc:Choice>
  </mc:AlternateContent>
  <bookViews>
    <workbookView xWindow="120" yWindow="90" windowWidth="15180" windowHeight="8070"/>
  </bookViews>
  <sheets>
    <sheet name="PASSAGE" sheetId="1" r:id="rId1"/>
    <sheet name="DEPARTURE PORT" sheetId="2" r:id="rId2"/>
    <sheet name="DESTINATION PORT" sheetId="3" r:id="rId3"/>
    <sheet name="REFUGE 1" sheetId="4" r:id="rId4"/>
    <sheet name="REFUGE 2" sheetId="5" r:id="rId5"/>
    <sheet name="REFUGE 3" sheetId="6" r:id="rId6"/>
    <sheet name="REFUGE 4" sheetId="7" r:id="rId7"/>
    <sheet name="REFUGE 5" sheetId="8" r:id="rId8"/>
  </sheets>
  <definedNames>
    <definedName name="_xlnm.Print_Area" localSheetId="1">'DEPARTURE PORT'!$A$1:$P$51</definedName>
    <definedName name="_xlnm.Print_Area" localSheetId="2">'DESTINATION PORT'!$A$1:$P$51</definedName>
    <definedName name="_xlnm.Print_Area" localSheetId="0">PASSAGE!$A$1:$F$52</definedName>
    <definedName name="_xlnm.Print_Area" localSheetId="3">'REFUGE 1'!$A$1:$P$51</definedName>
    <definedName name="_xlnm.Print_Area" localSheetId="4">'REFUGE 2'!$A$1:$P$51</definedName>
    <definedName name="_xlnm.Print_Area" localSheetId="5">'REFUGE 3'!$A$1:$P$51</definedName>
    <definedName name="_xlnm.Print_Area" localSheetId="6">'REFUGE 4'!$A$1:$P$51</definedName>
    <definedName name="_xlnm.Print_Area" localSheetId="7">'REFUGE 5'!$A$1:$P$51</definedName>
  </definedNames>
  <calcPr calcId="162913"/>
</workbook>
</file>

<file path=xl/calcChain.xml><?xml version="1.0" encoding="utf-8"?>
<calcChain xmlns="http://schemas.openxmlformats.org/spreadsheetml/2006/main">
  <c r="B47" i="7" l="1"/>
  <c r="B42" i="7"/>
  <c r="B37" i="7"/>
  <c r="B36" i="7"/>
  <c r="B38" i="7"/>
  <c r="E33" i="7"/>
  <c r="F33" i="7" s="1"/>
  <c r="G33" i="7" s="1"/>
  <c r="H33" i="7" s="1"/>
  <c r="I33" i="7"/>
  <c r="J33" i="7" s="1"/>
  <c r="K33" i="7" s="1"/>
  <c r="L33" i="7" s="1"/>
  <c r="M33" i="7" s="1"/>
  <c r="N33" i="7" s="1"/>
  <c r="P33" i="7" s="1"/>
  <c r="D33" i="7"/>
  <c r="E32" i="7"/>
  <c r="F32" i="7" s="1"/>
  <c r="G32" i="7" s="1"/>
  <c r="H32" i="7" s="1"/>
  <c r="I32" i="7"/>
  <c r="J32" i="7" s="1"/>
  <c r="K32" i="7" s="1"/>
  <c r="L32" i="7" s="1"/>
  <c r="M32" i="7" s="1"/>
  <c r="N32" i="7" s="1"/>
  <c r="D32" i="7"/>
  <c r="P31" i="7"/>
  <c r="B34" i="7"/>
  <c r="P30" i="7"/>
  <c r="I30" i="7"/>
  <c r="B48" i="7" s="1"/>
  <c r="B30" i="7"/>
  <c r="B31" i="7" s="1"/>
  <c r="N29" i="7"/>
  <c r="N30" i="7" s="1"/>
  <c r="N31" i="7" s="1"/>
  <c r="M29" i="7"/>
  <c r="L29" i="7"/>
  <c r="L30" i="7"/>
  <c r="L31" i="7" s="1"/>
  <c r="K29" i="7"/>
  <c r="K30" i="7" s="1"/>
  <c r="K31" i="7"/>
  <c r="J29" i="7"/>
  <c r="J30" i="7" s="1"/>
  <c r="J31" i="7"/>
  <c r="H29" i="7"/>
  <c r="G29" i="7"/>
  <c r="G30" i="7" s="1"/>
  <c r="G31" i="7" s="1"/>
  <c r="F29" i="7"/>
  <c r="F30" i="7" s="1"/>
  <c r="F31" i="7" s="1"/>
  <c r="E29" i="7"/>
  <c r="E30" i="7" s="1"/>
  <c r="E31" i="7" s="1"/>
  <c r="E34" i="7" s="1"/>
  <c r="D29" i="7"/>
  <c r="N28" i="7"/>
  <c r="M28" i="7"/>
  <c r="M30" i="7" s="1"/>
  <c r="M31" i="7" s="1"/>
  <c r="M34" i="7" s="1"/>
  <c r="L28" i="7"/>
  <c r="K28" i="7"/>
  <c r="J28" i="7"/>
  <c r="H28" i="7"/>
  <c r="G28" i="7"/>
  <c r="F28" i="7"/>
  <c r="E28" i="7"/>
  <c r="D28" i="7"/>
  <c r="D30" i="7" s="1"/>
  <c r="D31" i="7" s="1"/>
  <c r="D34" i="7" s="1"/>
  <c r="I27" i="7"/>
  <c r="J26" i="7"/>
  <c r="K26" i="7"/>
  <c r="L26" i="7" s="1"/>
  <c r="M26" i="7" s="1"/>
  <c r="N26" i="7" s="1"/>
  <c r="P26" i="7"/>
  <c r="P27" i="7" s="1"/>
  <c r="H26" i="7"/>
  <c r="G26" i="7" s="1"/>
  <c r="J25" i="7"/>
  <c r="K25" i="7" s="1"/>
  <c r="L25" i="7" s="1"/>
  <c r="M25" i="7" s="1"/>
  <c r="N25" i="7" s="1"/>
  <c r="H25" i="7"/>
  <c r="G25" i="7"/>
  <c r="F25" i="7" s="1"/>
  <c r="E25" i="7" s="1"/>
  <c r="D25" i="7" s="1"/>
  <c r="K24" i="7"/>
  <c r="L24" i="7" s="1"/>
  <c r="M24" i="7" s="1"/>
  <c r="J24" i="7"/>
  <c r="J27" i="7" s="1"/>
  <c r="H24" i="7"/>
  <c r="H27" i="7" s="1"/>
  <c r="B47" i="6"/>
  <c r="B42" i="6"/>
  <c r="B37" i="6"/>
  <c r="B38" i="6" s="1"/>
  <c r="B36" i="6"/>
  <c r="D33" i="6"/>
  <c r="E33" i="6"/>
  <c r="F33" i="6" s="1"/>
  <c r="G33" i="6" s="1"/>
  <c r="H33" i="6" s="1"/>
  <c r="I33" i="6"/>
  <c r="J33" i="6" s="1"/>
  <c r="K33" i="6" s="1"/>
  <c r="L33" i="6" s="1"/>
  <c r="M33" i="6" s="1"/>
  <c r="N33" i="6" s="1"/>
  <c r="P33" i="6" s="1"/>
  <c r="D32" i="6"/>
  <c r="E32" i="6"/>
  <c r="F32" i="6" s="1"/>
  <c r="G32" i="6" s="1"/>
  <c r="H32" i="6" s="1"/>
  <c r="I32" i="6"/>
  <c r="J32" i="6" s="1"/>
  <c r="K32" i="6" s="1"/>
  <c r="L32" i="6" s="1"/>
  <c r="M32" i="6" s="1"/>
  <c r="N32" i="6" s="1"/>
  <c r="P32" i="6" s="1"/>
  <c r="P30" i="6"/>
  <c r="P31" i="6"/>
  <c r="P34" i="6" s="1"/>
  <c r="I30" i="6"/>
  <c r="B48" i="6"/>
  <c r="B30" i="6"/>
  <c r="B31" i="6"/>
  <c r="B34" i="6" s="1"/>
  <c r="N29" i="6"/>
  <c r="N30" i="6" s="1"/>
  <c r="N31" i="6" s="1"/>
  <c r="M29" i="6"/>
  <c r="M30" i="6" s="1"/>
  <c r="M31" i="6"/>
  <c r="M34" i="6" s="1"/>
  <c r="L29" i="6"/>
  <c r="L30" i="6" s="1"/>
  <c r="L31" i="6" s="1"/>
  <c r="L34" i="6" s="1"/>
  <c r="K29" i="6"/>
  <c r="K30" i="6" s="1"/>
  <c r="K31" i="6"/>
  <c r="J29" i="6"/>
  <c r="J30" i="6" s="1"/>
  <c r="J31" i="6" s="1"/>
  <c r="J34" i="6" s="1"/>
  <c r="H29" i="6"/>
  <c r="H30" i="6" s="1"/>
  <c r="H31" i="6"/>
  <c r="G29" i="6"/>
  <c r="G30" i="6" s="1"/>
  <c r="G31" i="6" s="1"/>
  <c r="G34" i="6" s="1"/>
  <c r="F29" i="6"/>
  <c r="F30" i="6" s="1"/>
  <c r="F31" i="6"/>
  <c r="F34" i="6" s="1"/>
  <c r="E29" i="6"/>
  <c r="E30" i="6" s="1"/>
  <c r="E31" i="6" s="1"/>
  <c r="E34" i="6" s="1"/>
  <c r="D29" i="6"/>
  <c r="D30" i="6" s="1"/>
  <c r="D31" i="6"/>
  <c r="D34" i="6" s="1"/>
  <c r="N28" i="6"/>
  <c r="M28" i="6"/>
  <c r="L28" i="6"/>
  <c r="K28" i="6"/>
  <c r="J28" i="6"/>
  <c r="H28" i="6"/>
  <c r="G28" i="6"/>
  <c r="F28" i="6"/>
  <c r="E28" i="6"/>
  <c r="D28" i="6"/>
  <c r="I27" i="6"/>
  <c r="J26" i="6"/>
  <c r="K26" i="6"/>
  <c r="L26" i="6" s="1"/>
  <c r="M26" i="6" s="1"/>
  <c r="N26" i="6" s="1"/>
  <c r="P26" i="6" s="1"/>
  <c r="P27" i="6" s="1"/>
  <c r="H26" i="6"/>
  <c r="G26" i="6" s="1"/>
  <c r="F26" i="6" s="1"/>
  <c r="E26" i="6" s="1"/>
  <c r="D26" i="6"/>
  <c r="B26" i="6" s="1"/>
  <c r="B27" i="6" s="1"/>
  <c r="J25" i="6"/>
  <c r="K25" i="6"/>
  <c r="L25" i="6" s="1"/>
  <c r="M25" i="6" s="1"/>
  <c r="N25" i="6" s="1"/>
  <c r="H25" i="6"/>
  <c r="G25" i="6" s="1"/>
  <c r="F25" i="6" s="1"/>
  <c r="E25" i="6" s="1"/>
  <c r="D25" i="6"/>
  <c r="J24" i="6"/>
  <c r="J27" i="6"/>
  <c r="H24" i="6"/>
  <c r="H27" i="6"/>
  <c r="B47" i="5"/>
  <c r="B42" i="5"/>
  <c r="B37" i="5"/>
  <c r="B38" i="5" s="1"/>
  <c r="B36" i="5"/>
  <c r="D33" i="5"/>
  <c r="E33" i="5"/>
  <c r="F33" i="5" s="1"/>
  <c r="G33" i="5" s="1"/>
  <c r="H33" i="5" s="1"/>
  <c r="I33" i="5"/>
  <c r="J33" i="5" s="1"/>
  <c r="K33" i="5" s="1"/>
  <c r="L33" i="5" s="1"/>
  <c r="M33" i="5"/>
  <c r="N33" i="5" s="1"/>
  <c r="P33" i="5" s="1"/>
  <c r="D32" i="5"/>
  <c r="E32" i="5"/>
  <c r="F32" i="5" s="1"/>
  <c r="G32" i="5" s="1"/>
  <c r="H32" i="5" s="1"/>
  <c r="I32" i="5"/>
  <c r="J32" i="5" s="1"/>
  <c r="K32" i="5" s="1"/>
  <c r="L32" i="5" s="1"/>
  <c r="M32" i="5"/>
  <c r="N32" i="5" s="1"/>
  <c r="P32" i="5" s="1"/>
  <c r="P30" i="5"/>
  <c r="P31" i="5"/>
  <c r="I30" i="5"/>
  <c r="B48" i="5" s="1"/>
  <c r="B49" i="5" s="1"/>
  <c r="G30" i="5"/>
  <c r="G31" i="5" s="1"/>
  <c r="G34" i="5" s="1"/>
  <c r="E31" i="5"/>
  <c r="E34" i="5" s="1"/>
  <c r="B30" i="5"/>
  <c r="B31" i="5"/>
  <c r="B34" i="5" s="1"/>
  <c r="N29" i="5"/>
  <c r="N30" i="5" s="1"/>
  <c r="N31" i="5" s="1"/>
  <c r="N34" i="5" s="1"/>
  <c r="M29" i="5"/>
  <c r="L29" i="5"/>
  <c r="L30" i="5"/>
  <c r="L31" i="5" s="1"/>
  <c r="K29" i="5"/>
  <c r="K30" i="5" s="1"/>
  <c r="K31" i="5" s="1"/>
  <c r="K34" i="5" s="1"/>
  <c r="J29" i="5"/>
  <c r="J30" i="5" s="1"/>
  <c r="J31" i="5"/>
  <c r="J34" i="5" s="1"/>
  <c r="H29" i="5"/>
  <c r="G29" i="5"/>
  <c r="F29" i="5"/>
  <c r="F30" i="5" s="1"/>
  <c r="F31" i="5"/>
  <c r="F34" i="5" s="1"/>
  <c r="E29" i="5"/>
  <c r="E30" i="5" s="1"/>
  <c r="D29" i="5"/>
  <c r="D30" i="5"/>
  <c r="D31" i="5" s="1"/>
  <c r="D34" i="5" s="1"/>
  <c r="N28" i="5"/>
  <c r="M28" i="5"/>
  <c r="M30" i="5" s="1"/>
  <c r="M31" i="5" s="1"/>
  <c r="L28" i="5"/>
  <c r="K28" i="5"/>
  <c r="J28" i="5"/>
  <c r="H28" i="5"/>
  <c r="H30" i="5" s="1"/>
  <c r="H31" i="5" s="1"/>
  <c r="H34" i="5" s="1"/>
  <c r="G28" i="5"/>
  <c r="F28" i="5"/>
  <c r="E28" i="5"/>
  <c r="D28" i="5"/>
  <c r="I27" i="5"/>
  <c r="J26" i="5"/>
  <c r="K26" i="5" s="1"/>
  <c r="L26" i="5" s="1"/>
  <c r="M26" i="5" s="1"/>
  <c r="N26" i="5" s="1"/>
  <c r="P26" i="5" s="1"/>
  <c r="P27" i="5" s="1"/>
  <c r="H26" i="5"/>
  <c r="G26" i="5"/>
  <c r="F26" i="5" s="1"/>
  <c r="E26" i="5"/>
  <c r="D26" i="5" s="1"/>
  <c r="B26" i="5" s="1"/>
  <c r="B27" i="5" s="1"/>
  <c r="B45" i="5" s="1"/>
  <c r="J25" i="5"/>
  <c r="H25" i="5"/>
  <c r="G25" i="5"/>
  <c r="F25" i="5" s="1"/>
  <c r="E25" i="5"/>
  <c r="D25" i="5" s="1"/>
  <c r="J24" i="5"/>
  <c r="K24" i="5" s="1"/>
  <c r="H24" i="5"/>
  <c r="G24" i="5" s="1"/>
  <c r="G27" i="5" s="1"/>
  <c r="B47" i="4"/>
  <c r="B42" i="4"/>
  <c r="B37" i="4"/>
  <c r="B36" i="4"/>
  <c r="B38" i="4"/>
  <c r="D33" i="4"/>
  <c r="E33" i="4" s="1"/>
  <c r="F33" i="4" s="1"/>
  <c r="G33" i="4" s="1"/>
  <c r="H33" i="4" s="1"/>
  <c r="I33" i="4" s="1"/>
  <c r="J33" i="4" s="1"/>
  <c r="K33" i="4" s="1"/>
  <c r="L33" i="4" s="1"/>
  <c r="M33" i="4" s="1"/>
  <c r="N33" i="4" s="1"/>
  <c r="P33" i="4" s="1"/>
  <c r="D32" i="4"/>
  <c r="E32" i="4" s="1"/>
  <c r="P30" i="4"/>
  <c r="P31" i="4" s="1"/>
  <c r="I30" i="4"/>
  <c r="B48" i="4" s="1"/>
  <c r="B49" i="4" s="1"/>
  <c r="B50" i="4" s="1"/>
  <c r="B30" i="4"/>
  <c r="N29" i="4"/>
  <c r="N30" i="4"/>
  <c r="N31" i="4" s="1"/>
  <c r="M29" i="4"/>
  <c r="M30" i="4"/>
  <c r="M31" i="4" s="1"/>
  <c r="L29" i="4"/>
  <c r="K29" i="4"/>
  <c r="J29" i="4"/>
  <c r="H29" i="4"/>
  <c r="G29" i="4"/>
  <c r="G30" i="4" s="1"/>
  <c r="G31" i="4" s="1"/>
  <c r="F29" i="4"/>
  <c r="E29" i="4"/>
  <c r="E30" i="4" s="1"/>
  <c r="E31" i="4" s="1"/>
  <c r="D29" i="4"/>
  <c r="D30" i="4" s="1"/>
  <c r="D31" i="4" s="1"/>
  <c r="D34" i="4"/>
  <c r="N28" i="4"/>
  <c r="M28" i="4"/>
  <c r="L28" i="4"/>
  <c r="L30" i="4" s="1"/>
  <c r="L31" i="4" s="1"/>
  <c r="K28" i="4"/>
  <c r="J28" i="4"/>
  <c r="J30" i="4" s="1"/>
  <c r="J31" i="4" s="1"/>
  <c r="H28" i="4"/>
  <c r="H30" i="4" s="1"/>
  <c r="H31" i="4" s="1"/>
  <c r="G28" i="4"/>
  <c r="F28" i="4"/>
  <c r="E28" i="4"/>
  <c r="D28" i="4"/>
  <c r="I27" i="4"/>
  <c r="J26" i="4"/>
  <c r="K26" i="4" s="1"/>
  <c r="H26" i="4"/>
  <c r="G26" i="4"/>
  <c r="F26" i="4" s="1"/>
  <c r="E26" i="4" s="1"/>
  <c r="D26" i="4" s="1"/>
  <c r="B26" i="4"/>
  <c r="B27" i="4" s="1"/>
  <c r="J25" i="4"/>
  <c r="K25" i="4" s="1"/>
  <c r="L25" i="4" s="1"/>
  <c r="M25" i="4" s="1"/>
  <c r="N25" i="4" s="1"/>
  <c r="H25" i="4"/>
  <c r="G25" i="4"/>
  <c r="F25" i="4" s="1"/>
  <c r="E25" i="4" s="1"/>
  <c r="D25" i="4" s="1"/>
  <c r="K24" i="4"/>
  <c r="L24" i="4" s="1"/>
  <c r="J24" i="4"/>
  <c r="H24" i="4"/>
  <c r="H27" i="4" s="1"/>
  <c r="B37" i="3"/>
  <c r="B36" i="3"/>
  <c r="D33" i="3"/>
  <c r="E33" i="3" s="1"/>
  <c r="F33" i="3" s="1"/>
  <c r="G33" i="3" s="1"/>
  <c r="H33" i="3"/>
  <c r="I33" i="3" s="1"/>
  <c r="J33" i="3" s="1"/>
  <c r="K33" i="3" s="1"/>
  <c r="L33" i="3"/>
  <c r="M33" i="3" s="1"/>
  <c r="N33" i="3" s="1"/>
  <c r="P33" i="3" s="1"/>
  <c r="D32" i="3"/>
  <c r="E32" i="3"/>
  <c r="F32" i="3" s="1"/>
  <c r="G32" i="3" s="1"/>
  <c r="H32" i="3" s="1"/>
  <c r="I32" i="3" s="1"/>
  <c r="J32" i="3" s="1"/>
  <c r="K32" i="3" s="1"/>
  <c r="L32" i="3" s="1"/>
  <c r="M32" i="3" s="1"/>
  <c r="N32" i="3" s="1"/>
  <c r="P32" i="3" s="1"/>
  <c r="P30" i="3"/>
  <c r="I30" i="3"/>
  <c r="B47" i="3"/>
  <c r="B30" i="3"/>
  <c r="B42" i="3"/>
  <c r="N29" i="3"/>
  <c r="M29" i="3"/>
  <c r="M30" i="3" s="1"/>
  <c r="M31" i="3" s="1"/>
  <c r="M34" i="3" s="1"/>
  <c r="L29" i="3"/>
  <c r="K29" i="3"/>
  <c r="J29" i="3"/>
  <c r="H29" i="3"/>
  <c r="H30" i="3" s="1"/>
  <c r="H31" i="3" s="1"/>
  <c r="H34" i="3" s="1"/>
  <c r="G29" i="3"/>
  <c r="G30" i="3" s="1"/>
  <c r="G31" i="3" s="1"/>
  <c r="G34" i="3" s="1"/>
  <c r="F29" i="3"/>
  <c r="E29" i="3"/>
  <c r="D29" i="3"/>
  <c r="D30" i="3" s="1"/>
  <c r="N28" i="3"/>
  <c r="N30" i="3" s="1"/>
  <c r="N31" i="3" s="1"/>
  <c r="N34" i="3" s="1"/>
  <c r="M28" i="3"/>
  <c r="L28" i="3"/>
  <c r="K28" i="3"/>
  <c r="J28" i="3"/>
  <c r="J30" i="3" s="1"/>
  <c r="J31" i="3" s="1"/>
  <c r="J34" i="3" s="1"/>
  <c r="H28" i="3"/>
  <c r="G28" i="3"/>
  <c r="F28" i="3"/>
  <c r="F30" i="3" s="1"/>
  <c r="F31" i="3" s="1"/>
  <c r="F34" i="3" s="1"/>
  <c r="E28" i="3"/>
  <c r="E30" i="3" s="1"/>
  <c r="E31" i="3" s="1"/>
  <c r="E34" i="3" s="1"/>
  <c r="D28" i="3"/>
  <c r="J26" i="3"/>
  <c r="K26" i="3"/>
  <c r="L26" i="3"/>
  <c r="M26" i="3" s="1"/>
  <c r="N26" i="3" s="1"/>
  <c r="P26" i="3" s="1"/>
  <c r="P27" i="3" s="1"/>
  <c r="H26" i="3"/>
  <c r="G26" i="3" s="1"/>
  <c r="F26" i="3" s="1"/>
  <c r="E26" i="3"/>
  <c r="D26" i="3"/>
  <c r="B26" i="3" s="1"/>
  <c r="B27" i="3" s="1"/>
  <c r="J25" i="3"/>
  <c r="K25" i="3"/>
  <c r="L25" i="3" s="1"/>
  <c r="M25" i="3" s="1"/>
  <c r="N25" i="3"/>
  <c r="J24" i="3"/>
  <c r="H24" i="3"/>
  <c r="P25" i="2"/>
  <c r="B25" i="2"/>
  <c r="I25" i="2"/>
  <c r="H25" i="2"/>
  <c r="N29" i="2"/>
  <c r="M29" i="2"/>
  <c r="L29" i="2"/>
  <c r="L30" i="2" s="1"/>
  <c r="L31" i="2" s="1"/>
  <c r="L34" i="2" s="1"/>
  <c r="K29" i="2"/>
  <c r="K30" i="2" s="1"/>
  <c r="K31" i="2" s="1"/>
  <c r="J29" i="2"/>
  <c r="H29" i="2"/>
  <c r="G29" i="2"/>
  <c r="G30" i="2" s="1"/>
  <c r="F29" i="2"/>
  <c r="F30" i="2" s="1"/>
  <c r="F31" i="2" s="1"/>
  <c r="F34" i="2" s="1"/>
  <c r="E29" i="2"/>
  <c r="D29" i="2"/>
  <c r="I26" i="2"/>
  <c r="H26" i="2" s="1"/>
  <c r="G26" i="2" s="1"/>
  <c r="B37" i="2"/>
  <c r="B38" i="2" s="1"/>
  <c r="G28" i="2"/>
  <c r="H24" i="2"/>
  <c r="G24" i="2"/>
  <c r="F24" i="2"/>
  <c r="E24" i="2" s="1"/>
  <c r="D24" i="2" s="1"/>
  <c r="J24" i="2"/>
  <c r="K24" i="2"/>
  <c r="L24" i="2" s="1"/>
  <c r="M24" i="2" s="1"/>
  <c r="N24" i="2"/>
  <c r="N28" i="2"/>
  <c r="N30" i="2" s="1"/>
  <c r="N31" i="2" s="1"/>
  <c r="M28" i="2"/>
  <c r="L28" i="2"/>
  <c r="K28" i="2"/>
  <c r="J28" i="2"/>
  <c r="J30" i="2" s="1"/>
  <c r="J31" i="2" s="1"/>
  <c r="H28" i="2"/>
  <c r="F28" i="2"/>
  <c r="E28" i="2"/>
  <c r="D28" i="2"/>
  <c r="J25" i="2"/>
  <c r="K25" i="2"/>
  <c r="F26" i="2"/>
  <c r="E26" i="2"/>
  <c r="D26" i="2" s="1"/>
  <c r="B26" i="2" s="1"/>
  <c r="B27" i="2" s="1"/>
  <c r="I30" i="2"/>
  <c r="I31" i="2" s="1"/>
  <c r="B47" i="2"/>
  <c r="B49" i="2" s="1"/>
  <c r="D32" i="2"/>
  <c r="E32" i="2"/>
  <c r="F32" i="2"/>
  <c r="G32" i="2"/>
  <c r="H32" i="2" s="1"/>
  <c r="I32" i="2" s="1"/>
  <c r="J32" i="2" s="1"/>
  <c r="D33" i="2"/>
  <c r="E33" i="2"/>
  <c r="F33" i="2" s="1"/>
  <c r="G33" i="2" s="1"/>
  <c r="H33" i="2" s="1"/>
  <c r="I33" i="2" s="1"/>
  <c r="J33" i="2" s="1"/>
  <c r="K33" i="2" s="1"/>
  <c r="L33" i="2" s="1"/>
  <c r="M33" i="2" s="1"/>
  <c r="N33" i="2" s="1"/>
  <c r="P33" i="2" s="1"/>
  <c r="B36" i="2"/>
  <c r="L34" i="7"/>
  <c r="G24" i="7"/>
  <c r="B49" i="6"/>
  <c r="B50" i="6" s="1"/>
  <c r="K24" i="6"/>
  <c r="I31" i="6"/>
  <c r="I34" i="6"/>
  <c r="B43" i="6"/>
  <c r="B44" i="6" s="1"/>
  <c r="G24" i="6"/>
  <c r="L24" i="5"/>
  <c r="B50" i="5"/>
  <c r="L34" i="5"/>
  <c r="B44" i="5"/>
  <c r="H27" i="5"/>
  <c r="F24" i="5"/>
  <c r="F27" i="5" s="1"/>
  <c r="I31" i="5"/>
  <c r="I34" i="5" s="1"/>
  <c r="B43" i="5"/>
  <c r="M24" i="4"/>
  <c r="I31" i="4"/>
  <c r="G24" i="4"/>
  <c r="B38" i="3"/>
  <c r="K30" i="3"/>
  <c r="K31" i="3"/>
  <c r="L30" i="3"/>
  <c r="L31" i="3" s="1"/>
  <c r="D31" i="3"/>
  <c r="D34" i="3"/>
  <c r="I27" i="3"/>
  <c r="I31" i="3"/>
  <c r="G24" i="3"/>
  <c r="H25" i="3"/>
  <c r="G25" i="3" s="1"/>
  <c r="F25" i="3" s="1"/>
  <c r="E25" i="3"/>
  <c r="D25" i="3"/>
  <c r="H30" i="2"/>
  <c r="H31" i="2"/>
  <c r="L25" i="2"/>
  <c r="M25" i="2" s="1"/>
  <c r="N25" i="2" s="1"/>
  <c r="K32" i="2"/>
  <c r="L32" i="2"/>
  <c r="M32" i="2" s="1"/>
  <c r="N32" i="2" s="1"/>
  <c r="P32" i="2" s="1"/>
  <c r="G31" i="2"/>
  <c r="G34" i="2"/>
  <c r="F24" i="7"/>
  <c r="E24" i="7" s="1"/>
  <c r="N24" i="7"/>
  <c r="N27" i="7" s="1"/>
  <c r="G27" i="6"/>
  <c r="F24" i="6"/>
  <c r="L24" i="6"/>
  <c r="M24" i="6" s="1"/>
  <c r="N24" i="6" s="1"/>
  <c r="N27" i="6" s="1"/>
  <c r="K27" i="6"/>
  <c r="E24" i="5"/>
  <c r="M24" i="5"/>
  <c r="N24" i="5" s="1"/>
  <c r="G27" i="4"/>
  <c r="F24" i="4"/>
  <c r="F27" i="4" s="1"/>
  <c r="N24" i="4"/>
  <c r="H27" i="3"/>
  <c r="F24" i="3"/>
  <c r="E24" i="3" s="1"/>
  <c r="M30" i="2"/>
  <c r="M31" i="2"/>
  <c r="F27" i="6"/>
  <c r="E24" i="6"/>
  <c r="E27" i="6" s="1"/>
  <c r="E27" i="5"/>
  <c r="D24" i="5"/>
  <c r="D27" i="5" s="1"/>
  <c r="E24" i="4"/>
  <c r="D24" i="4" s="1"/>
  <c r="D27" i="4" s="1"/>
  <c r="F27" i="3"/>
  <c r="P30" i="2"/>
  <c r="P31" i="2" s="1"/>
  <c r="E30" i="2"/>
  <c r="E31" i="2" s="1"/>
  <c r="E27" i="4"/>
  <c r="E27" i="3"/>
  <c r="D24" i="3"/>
  <c r="D27" i="3" s="1"/>
  <c r="B48" i="2"/>
  <c r="B30" i="2"/>
  <c r="B43" i="2" s="1"/>
  <c r="D30" i="2"/>
  <c r="D31" i="2" s="1"/>
  <c r="D34" i="2" s="1"/>
  <c r="P34" i="2" l="1"/>
  <c r="D24" i="7"/>
  <c r="J34" i="2"/>
  <c r="N34" i="2"/>
  <c r="K34" i="2"/>
  <c r="L34" i="3"/>
  <c r="B31" i="3"/>
  <c r="B34" i="3" s="1"/>
  <c r="B43" i="3"/>
  <c r="B44" i="3" s="1"/>
  <c r="B45" i="3" s="1"/>
  <c r="F30" i="4"/>
  <c r="F31" i="4" s="1"/>
  <c r="F32" i="4"/>
  <c r="G32" i="4" s="1"/>
  <c r="E34" i="4"/>
  <c r="B31" i="2"/>
  <c r="B34" i="2" s="1"/>
  <c r="D24" i="6"/>
  <c r="D27" i="6" s="1"/>
  <c r="P32" i="7"/>
  <c r="N34" i="7"/>
  <c r="B31" i="4"/>
  <c r="B34" i="4" s="1"/>
  <c r="B43" i="4"/>
  <c r="B44" i="4" s="1"/>
  <c r="B45" i="4" s="1"/>
  <c r="K25" i="5"/>
  <c r="J27" i="5"/>
  <c r="M27" i="6"/>
  <c r="F27" i="2"/>
  <c r="G27" i="2"/>
  <c r="E34" i="2"/>
  <c r="L27" i="6"/>
  <c r="L27" i="7"/>
  <c r="G25" i="2"/>
  <c r="F25" i="2" s="1"/>
  <c r="E25" i="2" s="1"/>
  <c r="H27" i="2"/>
  <c r="K30" i="4"/>
  <c r="K31" i="4" s="1"/>
  <c r="B45" i="6"/>
  <c r="K34" i="6"/>
  <c r="M27" i="7"/>
  <c r="G34" i="7"/>
  <c r="K34" i="7"/>
  <c r="K34" i="3"/>
  <c r="L26" i="4"/>
  <c r="K27" i="4"/>
  <c r="J34" i="7"/>
  <c r="B42" i="2"/>
  <c r="B44" i="2" s="1"/>
  <c r="B45" i="2" s="1"/>
  <c r="M34" i="2"/>
  <c r="H34" i="2"/>
  <c r="I34" i="3"/>
  <c r="K27" i="7"/>
  <c r="G27" i="3"/>
  <c r="I34" i="2"/>
  <c r="J26" i="2"/>
  <c r="I27" i="2"/>
  <c r="B50" i="2" s="1"/>
  <c r="K24" i="3"/>
  <c r="J27" i="3"/>
  <c r="P31" i="3"/>
  <c r="P34" i="3" s="1"/>
  <c r="B48" i="3"/>
  <c r="B49" i="3" s="1"/>
  <c r="B50" i="3" s="1"/>
  <c r="M34" i="5"/>
  <c r="H34" i="6"/>
  <c r="N34" i="6"/>
  <c r="F26" i="7"/>
  <c r="G27" i="7"/>
  <c r="H30" i="7"/>
  <c r="H31" i="7" s="1"/>
  <c r="H34" i="7" s="1"/>
  <c r="P34" i="7"/>
  <c r="J27" i="4"/>
  <c r="F34" i="7"/>
  <c r="P34" i="5"/>
  <c r="B49" i="7"/>
  <c r="B50" i="7" s="1"/>
  <c r="I31" i="7"/>
  <c r="I34" i="7" s="1"/>
  <c r="B43" i="7"/>
  <c r="B44" i="7" s="1"/>
  <c r="E26" i="7" l="1"/>
  <c r="F27" i="7"/>
  <c r="K26" i="2"/>
  <c r="J27" i="2"/>
  <c r="L25" i="5"/>
  <c r="K27" i="5"/>
  <c r="K27" i="3"/>
  <c r="L24" i="3"/>
  <c r="M26" i="4"/>
  <c r="L27" i="4"/>
  <c r="G34" i="4"/>
  <c r="H32" i="4"/>
  <c r="E27" i="2"/>
  <c r="D25" i="2"/>
  <c r="D27" i="2" s="1"/>
  <c r="F34" i="4"/>
  <c r="N26" i="4" l="1"/>
  <c r="M27" i="4"/>
  <c r="L26" i="2"/>
  <c r="K27" i="2"/>
  <c r="I32" i="4"/>
  <c r="H34" i="4"/>
  <c r="L27" i="3"/>
  <c r="M24" i="3"/>
  <c r="M25" i="5"/>
  <c r="L27" i="5"/>
  <c r="D26" i="7"/>
  <c r="E27" i="7"/>
  <c r="N25" i="5" l="1"/>
  <c r="N27" i="5" s="1"/>
  <c r="M27" i="5"/>
  <c r="J32" i="4"/>
  <c r="I34" i="4"/>
  <c r="P26" i="4"/>
  <c r="P27" i="4" s="1"/>
  <c r="N27" i="4"/>
  <c r="M27" i="3"/>
  <c r="N24" i="3"/>
  <c r="N27" i="3" s="1"/>
  <c r="B26" i="7"/>
  <c r="B27" i="7" s="1"/>
  <c r="B45" i="7" s="1"/>
  <c r="D27" i="7"/>
  <c r="M26" i="2"/>
  <c r="L27" i="2"/>
  <c r="N26" i="2" l="1"/>
  <c r="M27" i="2"/>
  <c r="K32" i="4"/>
  <c r="J34" i="4"/>
  <c r="P26" i="2" l="1"/>
  <c r="P27" i="2" s="1"/>
  <c r="N27" i="2"/>
  <c r="L32" i="4"/>
  <c r="K34" i="4"/>
  <c r="M32" i="4" l="1"/>
  <c r="L34" i="4"/>
  <c r="N32" i="4" l="1"/>
  <c r="M34" i="4"/>
  <c r="P32" i="4" l="1"/>
  <c r="P34" i="4" s="1"/>
  <c r="N34" i="4"/>
</calcChain>
</file>

<file path=xl/sharedStrings.xml><?xml version="1.0" encoding="utf-8"?>
<sst xmlns="http://schemas.openxmlformats.org/spreadsheetml/2006/main" count="623" uniqueCount="134">
  <si>
    <t>PASSAGE PLAN</t>
  </si>
  <si>
    <t>DATE</t>
  </si>
  <si>
    <t>WEATHER FORECAST</t>
  </si>
  <si>
    <t>DANGERS</t>
  </si>
  <si>
    <t>LW</t>
  </si>
  <si>
    <t>HW</t>
  </si>
  <si>
    <t>+1</t>
  </si>
  <si>
    <t>+2</t>
  </si>
  <si>
    <t>+3</t>
  </si>
  <si>
    <t>+4</t>
  </si>
  <si>
    <t>+5</t>
  </si>
  <si>
    <t>+6</t>
  </si>
  <si>
    <t>CHARTS</t>
  </si>
  <si>
    <t>PASSAGE DANGERS</t>
  </si>
  <si>
    <t>WAYPOINTS</t>
  </si>
  <si>
    <t>WATCHES</t>
  </si>
  <si>
    <t>NAME</t>
  </si>
  <si>
    <t>VARIATION</t>
  </si>
  <si>
    <t>DEVIATION</t>
  </si>
  <si>
    <t>LEEWAY</t>
  </si>
  <si>
    <t>COURSE TO STEER</t>
  </si>
  <si>
    <t>DESCRIPTION</t>
  </si>
  <si>
    <t>AVOIDANCE TACTIC</t>
  </si>
  <si>
    <t>CHARTS (FOR PASSAGE)</t>
  </si>
  <si>
    <t>PASSAGE DISTANCE</t>
  </si>
  <si>
    <t>OTHER NOTES</t>
  </si>
  <si>
    <t>ARRIVAL TIME</t>
  </si>
  <si>
    <t>TIDAL STREAM ATLAS</t>
  </si>
  <si>
    <t>INFORM:</t>
  </si>
  <si>
    <t>FROM (SEE SEPARATE SHEET)</t>
  </si>
  <si>
    <t>TO (SEE SEP SHEET)</t>
  </si>
  <si>
    <t>LIGHT NAME</t>
  </si>
  <si>
    <t>ALMANAC (NAME &amp; PAGES)</t>
  </si>
  <si>
    <t>PILOT (NAME &amp; PAGES)</t>
  </si>
  <si>
    <t>CHANNEL</t>
  </si>
  <si>
    <t>COASTGUARD</t>
  </si>
  <si>
    <t>SAFETY CONTACT</t>
  </si>
  <si>
    <t>DEP NOTIF TIME</t>
  </si>
  <si>
    <t>ARR NOTIF TIME</t>
  </si>
  <si>
    <t>REFUGE  1 (SEE SEP SHEET)</t>
  </si>
  <si>
    <t>REFUGE  2 (SEE SEP SHEET)</t>
  </si>
  <si>
    <t>REFUGE  3 (SEE SEP SHEET)</t>
  </si>
  <si>
    <t>REFUGE  4 (SEE SEP SHEET)</t>
  </si>
  <si>
    <t>DISTANCE FROM PREV WP</t>
  </si>
  <si>
    <t>TRUE FROM PREV WP</t>
  </si>
  <si>
    <t>CHANNEL/TEL NO</t>
  </si>
  <si>
    <t>SUNRISE/SUNSET</t>
  </si>
  <si>
    <t>LIGHT/SOUND/BUOY TYPE</t>
  </si>
  <si>
    <t>SPEED</t>
  </si>
  <si>
    <t>NET TIDAL STREAM (DRCTN)</t>
  </si>
  <si>
    <t>NET TIDAL STREAM (KNTS)</t>
  </si>
  <si>
    <t>HARBOUR MASTER</t>
  </si>
  <si>
    <t>MARINA</t>
  </si>
  <si>
    <t>HOURS</t>
  </si>
  <si>
    <t>TEL/MOB</t>
  </si>
  <si>
    <t>TIDAL AND OTHER CONSTRAINTS</t>
  </si>
  <si>
    <t>RISE:</t>
  </si>
  <si>
    <t>SET:</t>
  </si>
  <si>
    <t>CREW NAME &amp; POSITION</t>
  </si>
  <si>
    <t>YACHT NAME</t>
  </si>
  <si>
    <t>SKIPPER NAME</t>
  </si>
  <si>
    <t>DEPARTURE PORT</t>
  </si>
  <si>
    <t>PLYMOUTH DEVONPORT</t>
  </si>
  <si>
    <t>POSITION (LAT)</t>
  </si>
  <si>
    <t>POSITION (LONG)</t>
  </si>
  <si>
    <t>PASSAGE SUMMARY</t>
  </si>
  <si>
    <t>REFUGES</t>
  </si>
  <si>
    <t>ADJUSTED TRUE COURSE</t>
  </si>
  <si>
    <t>MAGNETIC COURSE</t>
  </si>
  <si>
    <t>B: TOTAL RISE OF TIDE/12</t>
  </si>
  <si>
    <t>A/B GIVES NO. OF 12THS</t>
  </si>
  <si>
    <t>LOCAL PORT AT LOCAL TIME</t>
  </si>
  <si>
    <t>STANDARD PORT AT STANDARD TIME</t>
  </si>
  <si>
    <t>A: RISE OF TIDE NEEDED</t>
  </si>
  <si>
    <t>(HIGH WATER - LOW WATER)/12</t>
  </si>
  <si>
    <t>CALCULATION OF THE MINIMUM CHART DATUM SHOWN ON THE CHART REQUIRED TO ANCHOR</t>
  </si>
  <si>
    <t>LAT/LONG</t>
  </si>
  <si>
    <t>A: FALL OF TIDE UNTIL REQUIRED DEPTH REACHED</t>
  </si>
  <si>
    <t>B: TOTAL FALL OF TIDE/12</t>
  </si>
  <si>
    <t>CALCULATION OF TIME AFTER LOW WATER AT WHICH REQUIRED DEPTH WILL BE REACHED (uses LW before relevant HW)</t>
  </si>
  <si>
    <t>CALCULATION OF TIME AFTER HIGH WATER AFTER WHICH YOU WILL NO LONGER HAVE REQUIRED DEPTH (uses LW after relevant HW)</t>
  </si>
  <si>
    <t>ANCHOR WHERE CHART DATUM &gt;</t>
  </si>
  <si>
    <r>
      <t xml:space="preserve">REQUIRED DEPTH - (LOW WATER + CHART DATUM) (i.e. at low water you will already have the height of chart datum plus the height of low water above chart datum) </t>
    </r>
    <r>
      <rPr>
        <u/>
        <sz val="9"/>
        <color indexed="8"/>
        <rFont val="Calibri"/>
        <family val="2"/>
      </rPr>
      <t>OR</t>
    </r>
    <r>
      <rPr>
        <sz val="9"/>
        <color indexed="8"/>
        <rFont val="Calibri"/>
        <family val="2"/>
      </rPr>
      <t xml:space="preserve"> (WHERE DRYING HEIGHT OR SILL) REQUIRED DEPTH + (DRYING HEIGHT OR HEIGHT OF SILL ABOVE CHART DATUM - LOW WATER) i.e. the tide will start at the height of low water above chart datum and needs to rise above that by the height of the sill/drying height above low water then further by the required depth.</t>
    </r>
  </si>
  <si>
    <t>USE RULE OF 12THS TO GIVE TIME AFTER LOW WATER WHEN REQUIRED DEPTH WILL BE ACHIEVED (ONLY SUITBALE WHERE NORMAL TIDAL CURVE)</t>
  </si>
  <si>
    <t>NB LOWEST LOW WATER MY BE SEVERAL DAYS AHEAD DEPENDING ON HOW LONG YOU INTEND TO STAY</t>
  </si>
  <si>
    <t>STANDARD PORT HEIGHT (RULE OF 12THS)</t>
  </si>
  <si>
    <t>TIME AFTER WHICH YOU NO LONGER  HAVE REQUIRED DEPTH</t>
  </si>
  <si>
    <t>HEIGHT IN PREV ROW (minus next row)</t>
  </si>
  <si>
    <t>LOWEST LW DURING STAY (plus next row)</t>
  </si>
  <si>
    <t>YACHT REQUIRED DEPTH (equals next row)</t>
  </si>
  <si>
    <t xml:space="preserve">ANCHOR/MOOR IN DEPTH AT LEAST </t>
  </si>
  <si>
    <t>TIME REQUIRED DEPTH WILL BE REACHED</t>
  </si>
  <si>
    <r>
      <t xml:space="preserve">(HIGH WATER + CHART DATUM) - REQUIRED DEPTH (i.e. the total depth from the seabed at high water less the required depth from the seabed gives the amount by which the depth has to fall from high water to reach the required depth) </t>
    </r>
    <r>
      <rPr>
        <u/>
        <sz val="9"/>
        <color indexed="8"/>
        <rFont val="Calibri"/>
        <family val="2"/>
      </rPr>
      <t>OR</t>
    </r>
    <r>
      <rPr>
        <sz val="9"/>
        <color indexed="8"/>
        <rFont val="Calibri"/>
        <family val="2"/>
      </rPr>
      <t xml:space="preserve"> (WHERE DRYING HEIGHT OR SILL) HIGH WATER - (DRYING HEIGHT OR HEIGHT OF SILL ABOVE CHART DATUM + REQUIRED DEPTH) i.e. HW (measured from chart datum of course) can only fall by that amount which leaves your required depth plus the drying height or height of sill above chart datum.</t>
    </r>
  </si>
  <si>
    <t xml:space="preserve">AVOIDANCE TACTIC (EG 'PASS 1 NM WEST OF' OR 'WAYPOINT SET 1NM TO WEST OF') </t>
  </si>
  <si>
    <t>STANDARD PORT NAME + ALAMANAC PAGE</t>
  </si>
  <si>
    <t>HOURS EITHER SIDE OF HW</t>
  </si>
  <si>
    <t>HEIGHT OF SILL/DRYING HEIGHT</t>
  </si>
  <si>
    <t>No. of 12ths</t>
  </si>
  <si>
    <r>
      <t xml:space="preserve">CHART DATUM </t>
    </r>
    <r>
      <rPr>
        <b/>
        <u/>
        <sz val="9"/>
        <color indexed="8"/>
        <rFont val="Calibri"/>
        <family val="2"/>
      </rPr>
      <t>OR</t>
    </r>
  </si>
  <si>
    <t>Mins</t>
  </si>
  <si>
    <t>ENTER EITHER THE CELL TO THE LEFT  OR THE CELL BELOW THAT - NOT BOTH</t>
  </si>
  <si>
    <t>Look-up table (DO NOT CHANGE THESE CELLS)</t>
  </si>
  <si>
    <t>REQUIRED DEPTH = DRAFT OF YACHT + REQUIRED CLEARANCE BENEATH KEEL (TO CATER FOR APPROXIMATIONS IN CALCS USE CLEARANCE 1 METRE OR MORE)</t>
  </si>
  <si>
    <t>LOCAL PORT TIME DIFF (Enter as mins/1440)</t>
  </si>
  <si>
    <t>YACHT REQUIRED DEPTH (minus next row)</t>
  </si>
  <si>
    <t>LOWEST LW DURING STAY (equals next row)</t>
  </si>
  <si>
    <t>1/12 = 1 HR AFTER LOW WATER, 3/12THS = 2 HRS, 6/12THS=3 HRS, 9/12THS = 4 HRS, 11/12THS = 5 HRS, 12/12THS = 6 HRS (SEE TABLE BELOW)</t>
  </si>
  <si>
    <t>1/12 = 1 HR AFTER HIGH WATER, 3/12THS = 2 HRS, 6/12THS=3 HRS, 9/12THS = 4 HRS, 11/12THS = 5 HRS, 12/12THS = 6 HRS (SEE TABLE BELOW)</t>
  </si>
  <si>
    <t>TIME ZONE ADJ (EG BST) (Enter as mins/1440)</t>
  </si>
  <si>
    <t>I.E. YOU CAN ANCHOR WHERE THE DEPTH (CHART DATUM) SHOWN ON THE CHART IS EQUAL TO OR GREATER THAN THE FIGURE</t>
  </si>
  <si>
    <t>SEE NOTE IN CELL ABOVE</t>
  </si>
  <si>
    <t>LOCAL PORT HEIGHT DIFF (RULE OF 12THS)</t>
  </si>
  <si>
    <r>
      <t>CALCULATION OF DEPTHS IN WHICH YOU CAN ANCHOR OR MOOR AT GIVEN TIMES (HOURS EITHER SIDE OF HIGH WATER) (USE ONLY WHERE NORMAL TIDAL CURVE) (</t>
    </r>
    <r>
      <rPr>
        <b/>
        <u/>
        <sz val="9"/>
        <color indexed="8"/>
        <rFont val="Calibri"/>
        <family val="2"/>
      </rPr>
      <t>ENTER YELLOW BOXES ONLY</t>
    </r>
    <r>
      <rPr>
        <b/>
        <sz val="9"/>
        <color indexed="8"/>
        <rFont val="Calibri"/>
        <family val="2"/>
      </rPr>
      <t>)</t>
    </r>
  </si>
  <si>
    <t>LOCAL PORT HEIGHT (ABOVE CHART DATUM)</t>
  </si>
  <si>
    <t>DESTINATION PORT</t>
  </si>
  <si>
    <t>REFUGE 1</t>
  </si>
  <si>
    <t>REFUGE 2</t>
  </si>
  <si>
    <t>NB YOU NEED AS MUCH INFORMATION FOR YOUR REFUGE PORTS AS FOR YOUR DESTINATION PORT</t>
  </si>
  <si>
    <t>REFUGE 3</t>
  </si>
  <si>
    <t>REFUGE 4</t>
  </si>
  <si>
    <r>
      <t xml:space="preserve">TO PLOT THE ABOVE ON A TIDAL CURVE  GRAPH YOU NEED FIGURES FOR LW, HW AND THE RISE OR FALL OF TIDE (WHICH ADDED TO LW (RISE) OR TAKEN FROM HW (FALL) WILL GIVE YOU THE HEIGHT OF TIDE YOU NEED TO PLOT TO GET A TIME READING OFF THE GRAPH). YOU ALSO NEED THE TIMES FOR HW AND LW.  </t>
    </r>
    <r>
      <rPr>
        <b/>
        <u/>
        <sz val="9"/>
        <color indexed="8"/>
        <rFont val="Calibri"/>
        <family val="2"/>
      </rPr>
      <t>THE 12THS RULE IS VERY APPROXIMATE AND YOU SHOULD ALWAYS USE THE APPROPRIATE TIDAL CURVE GRAPH TO GET A MORE ACCURATE FIGURE, ESPECIALLY WHERE THERE IS A LARGE TIDAL RANGE.</t>
    </r>
  </si>
  <si>
    <t>DEPARTURE TIME</t>
  </si>
  <si>
    <t>ADJ FOR VARIATION</t>
  </si>
  <si>
    <t>STANDARD PORT:</t>
  </si>
  <si>
    <t>TIDAL HEIGHTS FOR PASSAGE</t>
  </si>
  <si>
    <t>PORT NAME</t>
  </si>
  <si>
    <t>CHARTLET/DIAGRAM  OF PORT INCLUDING WAYPOINTS (USE SEPARATE SHEET IF REQUIRED) AND/OR ENTRY/EXIT PROCEDURE (E.G. STEP 1 - PICK UP LEADING LIGHTS - DESC, BEARING ETC; STEP 2 - BUOY HOPPING INC BUOY NUMBER, TYPE, BEARING AND DISTANCE FROM LAST BUOY ETC) - OR REFER TO PILOT/ALMANAC CHARLET IF SUFFICIENT</t>
  </si>
  <si>
    <t>DIFFERENCE:</t>
  </si>
  <si>
    <t>LOCAL PORT:</t>
  </si>
  <si>
    <t>LOCAL TIME (e.g. BST)</t>
  </si>
  <si>
    <t>TIME LW</t>
  </si>
  <si>
    <t>HEIGHT LW</t>
  </si>
  <si>
    <t>TIME HW</t>
  </si>
  <si>
    <t>HEIGHT  HW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</si>
</sst>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0.0"/>
  </numFmts>
  <fonts count="9" x14ac:knownFonts="1">
    <font>
      <sz val="11"/>
      <color theme="1"/>
      <name val="Calibri"/>
      <family val="2"/>
      <scheme val="minor"/>
    </font>
    <font>
      <sz val="9"/>
      <color indexed="8"/>
      <name val="Calibri"/>
      <family val="2"/>
    </font>
    <font>
      <b/>
      <sz val="9"/>
      <color indexed="8"/>
      <name val="Calibri"/>
      <family val="2"/>
    </font>
    <font>
      <b/>
      <u/>
      <sz val="9"/>
      <color indexed="8"/>
      <name val="Calibri"/>
      <family val="2"/>
    </font>
    <font>
      <u/>
      <sz val="9"/>
      <color indexed="8"/>
      <name val="Calibri"/>
      <family val="2"/>
    </font>
    <font>
      <sz val="9"/>
      <color theme="1"/>
      <name val="Calibri"/>
      <family val="2"/>
      <scheme val="minor"/>
    </font>
    <font>
      <b/>
      <sz val="9"/>
      <color theme="1"/>
      <name val="Calibri"/>
      <family val="2"/>
      <scheme val="minor"/>
    </font>
    <font>
      <b/>
      <sz val="12"/>
      <color theme="1"/>
      <name val="Calibri"/>
      <family val="2"/>
      <scheme val="minor"/>
    </font>
    <font>
      <b/>
      <u/>
      <sz val="9"/>
      <color theme="1"/>
      <name val="Calibri"/>
      <family val="2"/>
      <scheme val="minor"/>
    </font>
  </fonts>
  <fills count="10">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66FF99"/>
        <bgColor indexed="64"/>
      </patternFill>
    </fill>
    <fill>
      <patternFill patternType="solid">
        <fgColor rgb="FFFF6600"/>
        <bgColor indexed="64"/>
      </patternFill>
    </fill>
    <fill>
      <patternFill patternType="solid">
        <fgColor rgb="FFFF0000"/>
        <bgColor indexed="64"/>
      </patternFill>
    </fill>
    <fill>
      <patternFill patternType="solid">
        <fgColor rgb="FFFF33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style="thin">
        <color indexed="64"/>
      </left>
      <right style="thick">
        <color indexed="64"/>
      </right>
      <top/>
      <bottom style="thin">
        <color indexed="64"/>
      </bottom>
      <diagonal/>
    </border>
    <border>
      <left style="thin">
        <color indexed="64"/>
      </left>
      <right style="thin">
        <color indexed="64"/>
      </right>
      <top/>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thin">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n">
        <color indexed="64"/>
      </left>
      <right/>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right/>
      <top/>
      <bottom style="thin">
        <color indexed="64"/>
      </bottom>
      <diagonal/>
    </border>
    <border>
      <left/>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style="thin">
        <color indexed="64"/>
      </bottom>
      <diagonal/>
    </border>
  </borders>
  <cellStyleXfs count="1">
    <xf numFmtId="0" fontId="0" fillId="0" borderId="0"/>
  </cellStyleXfs>
  <cellXfs count="186">
    <xf numFmtId="0" fontId="0" fillId="0" borderId="0" xfId="0"/>
    <xf numFmtId="0" fontId="5" fillId="0" borderId="1" xfId="0" applyFont="1" applyBorder="1" applyAlignment="1">
      <alignment vertical="top"/>
    </xf>
    <xf numFmtId="0" fontId="5" fillId="0" borderId="2" xfId="0" applyFont="1" applyBorder="1" applyAlignment="1">
      <alignment vertical="top"/>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6" fillId="0" borderId="1" xfId="0" applyFont="1" applyBorder="1" applyAlignment="1">
      <alignment horizontal="left" vertical="top"/>
    </xf>
    <xf numFmtId="0" fontId="5" fillId="0" borderId="0" xfId="0" applyFont="1" applyAlignment="1">
      <alignment horizontal="left" vertical="top"/>
    </xf>
    <xf numFmtId="0" fontId="0" fillId="0" borderId="0" xfId="0" applyAlignment="1">
      <alignment vertical="top"/>
    </xf>
    <xf numFmtId="0" fontId="5" fillId="0" borderId="3" xfId="0" applyFont="1" applyBorder="1" applyAlignment="1">
      <alignment vertical="top"/>
    </xf>
    <xf numFmtId="0" fontId="5" fillId="0" borderId="0" xfId="0" applyFont="1" applyAlignment="1">
      <alignment vertical="top"/>
    </xf>
    <xf numFmtId="0" fontId="5" fillId="0" borderId="3" xfId="0" applyFont="1" applyBorder="1" applyAlignment="1">
      <alignment vertical="top" wrapText="1"/>
    </xf>
    <xf numFmtId="0" fontId="5" fillId="0" borderId="1" xfId="0" applyFont="1" applyBorder="1" applyAlignment="1">
      <alignment vertical="top" wrapText="1"/>
    </xf>
    <xf numFmtId="0" fontId="7" fillId="0" borderId="4" xfId="0" applyFont="1" applyBorder="1" applyAlignment="1">
      <alignment horizontal="left" vertical="top"/>
    </xf>
    <xf numFmtId="0" fontId="5" fillId="0" borderId="5" xfId="0" applyFont="1" applyBorder="1" applyAlignment="1">
      <alignment vertical="top"/>
    </xf>
    <xf numFmtId="0" fontId="5" fillId="2" borderId="1" xfId="0" applyFont="1" applyFill="1" applyBorder="1" applyAlignment="1">
      <alignment vertical="top"/>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Fill="1" applyBorder="1" applyAlignment="1">
      <alignment vertical="top"/>
    </xf>
    <xf numFmtId="0" fontId="5" fillId="0" borderId="10" xfId="0" applyFont="1" applyFill="1" applyBorder="1" applyAlignment="1">
      <alignment vertical="top"/>
    </xf>
    <xf numFmtId="0" fontId="5" fillId="0" borderId="11" xfId="0" applyFont="1" applyFill="1" applyBorder="1" applyAlignment="1">
      <alignment vertical="top"/>
    </xf>
    <xf numFmtId="0" fontId="5" fillId="0" borderId="12" xfId="0" applyFont="1" applyFill="1" applyBorder="1" applyAlignment="1">
      <alignment vertical="top"/>
    </xf>
    <xf numFmtId="0" fontId="5" fillId="0" borderId="13" xfId="0" applyFont="1" applyFill="1" applyBorder="1" applyAlignment="1">
      <alignment vertical="top"/>
    </xf>
    <xf numFmtId="0" fontId="5" fillId="2" borderId="14" xfId="0" applyFont="1" applyFill="1" applyBorder="1" applyAlignment="1">
      <alignment vertical="top"/>
    </xf>
    <xf numFmtId="0" fontId="5" fillId="2" borderId="2" xfId="0" applyFont="1" applyFill="1" applyBorder="1" applyAlignment="1">
      <alignment vertical="top"/>
    </xf>
    <xf numFmtId="0" fontId="5" fillId="0" borderId="15" xfId="0" applyFont="1" applyFill="1" applyBorder="1" applyAlignment="1">
      <alignment vertical="top"/>
    </xf>
    <xf numFmtId="0" fontId="5" fillId="0" borderId="16" xfId="0" applyFont="1" applyFill="1" applyBorder="1" applyAlignment="1">
      <alignment vertical="top"/>
    </xf>
    <xf numFmtId="0" fontId="5" fillId="0" borderId="17" xfId="0" applyFont="1" applyFill="1" applyBorder="1" applyAlignment="1">
      <alignment vertical="top"/>
    </xf>
    <xf numFmtId="0" fontId="5" fillId="0" borderId="0" xfId="0" applyFont="1"/>
    <xf numFmtId="0" fontId="5" fillId="0" borderId="0" xfId="0" applyFont="1" applyAlignment="1">
      <alignment vertical="top" wrapText="1"/>
    </xf>
    <xf numFmtId="0" fontId="8" fillId="2" borderId="2" xfId="0" applyFont="1" applyFill="1" applyBorder="1" applyAlignment="1">
      <alignment horizontal="left" vertical="top" wrapText="1"/>
    </xf>
    <xf numFmtId="0" fontId="7" fillId="0" borderId="1" xfId="0" applyFont="1" applyBorder="1" applyAlignment="1">
      <alignment vertical="top" wrapText="1"/>
    </xf>
    <xf numFmtId="0" fontId="5" fillId="2" borderId="2" xfId="0" quotePrefix="1" applyFont="1" applyFill="1" applyBorder="1" applyAlignment="1">
      <alignment vertical="top"/>
    </xf>
    <xf numFmtId="0" fontId="8" fillId="2" borderId="1" xfId="0" applyFont="1" applyFill="1" applyBorder="1" applyAlignment="1">
      <alignment horizontal="left" vertical="top"/>
    </xf>
    <xf numFmtId="0" fontId="8" fillId="2" borderId="2" xfId="0" applyFont="1" applyFill="1" applyBorder="1" applyAlignment="1">
      <alignment horizontal="left" vertical="top"/>
    </xf>
    <xf numFmtId="164" fontId="0" fillId="0" borderId="0" xfId="0" applyNumberFormat="1"/>
    <xf numFmtId="20" fontId="5" fillId="0" borderId="0" xfId="0" applyNumberFormat="1" applyFont="1"/>
    <xf numFmtId="164" fontId="5" fillId="0" borderId="0" xfId="0" applyNumberFormat="1" applyFont="1"/>
    <xf numFmtId="0" fontId="5" fillId="0" borderId="5" xfId="0" applyFont="1" applyBorder="1" applyAlignment="1">
      <alignment vertical="top"/>
    </xf>
    <xf numFmtId="0" fontId="5" fillId="0" borderId="18" xfId="0" applyFont="1" applyBorder="1" applyAlignment="1">
      <alignment vertical="top"/>
    </xf>
    <xf numFmtId="0" fontId="5" fillId="0" borderId="3" xfId="0" applyFont="1" applyBorder="1" applyAlignment="1">
      <alignment vertical="top"/>
    </xf>
    <xf numFmtId="0" fontId="5" fillId="0" borderId="1" xfId="0" applyFont="1" applyBorder="1" applyAlignment="1">
      <alignment vertical="top"/>
    </xf>
    <xf numFmtId="0" fontId="5" fillId="2" borderId="18" xfId="0" applyFont="1" applyFill="1" applyBorder="1" applyAlignment="1">
      <alignment vertical="top"/>
    </xf>
    <xf numFmtId="0" fontId="5" fillId="2" borderId="3" xfId="0" applyFont="1" applyFill="1" applyBorder="1" applyAlignment="1">
      <alignment vertical="top"/>
    </xf>
    <xf numFmtId="0" fontId="5" fillId="2" borderId="1" xfId="0" applyFont="1" applyFill="1" applyBorder="1" applyAlignment="1">
      <alignment vertical="top"/>
    </xf>
    <xf numFmtId="0" fontId="6" fillId="2" borderId="1" xfId="0" applyFont="1" applyFill="1" applyBorder="1" applyAlignment="1">
      <alignment horizontal="left" vertical="top"/>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1" xfId="0" applyFont="1" applyBorder="1" applyAlignment="1">
      <alignment vertical="top" wrapText="1"/>
    </xf>
    <xf numFmtId="0" fontId="5" fillId="0" borderId="22" xfId="0" applyFont="1" applyBorder="1" applyAlignment="1">
      <alignment vertical="top" wrapText="1"/>
    </xf>
    <xf numFmtId="0" fontId="5" fillId="0" borderId="23" xfId="0" applyFont="1" applyBorder="1" applyAlignment="1">
      <alignment vertical="top" wrapText="1"/>
    </xf>
    <xf numFmtId="0" fontId="5" fillId="0" borderId="24" xfId="0" applyFont="1" applyBorder="1" applyAlignment="1">
      <alignment vertical="top" wrapText="1"/>
    </xf>
    <xf numFmtId="0" fontId="5" fillId="0" borderId="4" xfId="0" applyFont="1" applyBorder="1" applyAlignment="1">
      <alignment horizontal="left" vertical="top" wrapText="1"/>
    </xf>
    <xf numFmtId="0" fontId="8" fillId="2" borderId="20" xfId="0" applyFont="1" applyFill="1" applyBorder="1" applyAlignment="1">
      <alignment vertical="top" wrapText="1"/>
    </xf>
    <xf numFmtId="0" fontId="5" fillId="2" borderId="25" xfId="0" applyFont="1" applyFill="1" applyBorder="1" applyAlignment="1">
      <alignment vertical="top"/>
    </xf>
    <xf numFmtId="0" fontId="5" fillId="0" borderId="2" xfId="0" applyFont="1" applyBorder="1" applyAlignment="1">
      <alignment vertical="top" wrapText="1"/>
    </xf>
    <xf numFmtId="0" fontId="5" fillId="0" borderId="26" xfId="0" applyFont="1" applyBorder="1" applyAlignment="1">
      <alignment vertical="top" wrapText="1"/>
    </xf>
    <xf numFmtId="20" fontId="5" fillId="3" borderId="1" xfId="0" applyNumberFormat="1" applyFont="1" applyFill="1" applyBorder="1" applyAlignment="1">
      <alignment horizontal="right" vertical="top"/>
    </xf>
    <xf numFmtId="20" fontId="5" fillId="0" borderId="1" xfId="0" applyNumberFormat="1" applyFont="1" applyBorder="1" applyAlignment="1">
      <alignment horizontal="right" vertical="top"/>
    </xf>
    <xf numFmtId="20" fontId="5" fillId="3" borderId="27" xfId="0" quotePrefix="1" applyNumberFormat="1" applyFont="1" applyFill="1" applyBorder="1" applyAlignment="1">
      <alignment horizontal="right" vertical="top"/>
    </xf>
    <xf numFmtId="20" fontId="5" fillId="3" borderId="0" xfId="0" applyNumberFormat="1" applyFont="1" applyFill="1" applyBorder="1" applyAlignment="1">
      <alignment horizontal="right" vertical="top"/>
    </xf>
    <xf numFmtId="20" fontId="5" fillId="3" borderId="27" xfId="0" applyNumberFormat="1" applyFont="1" applyFill="1" applyBorder="1" applyAlignment="1">
      <alignment horizontal="right" vertical="top"/>
    </xf>
    <xf numFmtId="20" fontId="5" fillId="3" borderId="4" xfId="0" applyNumberFormat="1" applyFont="1" applyFill="1" applyBorder="1" applyAlignment="1">
      <alignment horizontal="right" vertical="top"/>
    </xf>
    <xf numFmtId="20" fontId="5" fillId="0" borderId="27" xfId="0" applyNumberFormat="1" applyFont="1" applyBorder="1" applyAlignment="1">
      <alignment horizontal="right" vertical="top"/>
    </xf>
    <xf numFmtId="20" fontId="5" fillId="2" borderId="28" xfId="0" applyNumberFormat="1" applyFont="1" applyFill="1" applyBorder="1" applyAlignment="1">
      <alignment horizontal="right" vertical="top"/>
    </xf>
    <xf numFmtId="20" fontId="5" fillId="2" borderId="29" xfId="0" applyNumberFormat="1" applyFont="1" applyFill="1" applyBorder="1" applyAlignment="1">
      <alignment horizontal="right" vertical="top"/>
    </xf>
    <xf numFmtId="0" fontId="5" fillId="0" borderId="5" xfId="0" applyFont="1" applyBorder="1" applyAlignment="1">
      <alignment vertical="top"/>
    </xf>
    <xf numFmtId="0" fontId="5" fillId="2" borderId="2" xfId="0" applyFont="1" applyFill="1" applyBorder="1" applyAlignment="1">
      <alignment vertical="top"/>
    </xf>
    <xf numFmtId="0" fontId="5" fillId="0" borderId="0" xfId="0" applyNumberFormat="1" applyFont="1"/>
    <xf numFmtId="17" fontId="5" fillId="0" borderId="0" xfId="0" applyNumberFormat="1" applyFont="1"/>
    <xf numFmtId="0" fontId="5" fillId="4" borderId="20" xfId="0" applyFont="1" applyFill="1" applyBorder="1" applyAlignment="1">
      <alignment vertical="top" wrapText="1"/>
    </xf>
    <xf numFmtId="0" fontId="6" fillId="4" borderId="22" xfId="0" applyFont="1" applyFill="1" applyBorder="1" applyAlignment="1">
      <alignment vertical="top" wrapText="1"/>
    </xf>
    <xf numFmtId="0" fontId="5" fillId="5" borderId="20" xfId="0" applyFont="1" applyFill="1" applyBorder="1" applyAlignment="1">
      <alignment vertical="top" wrapText="1"/>
    </xf>
    <xf numFmtId="0" fontId="6" fillId="5" borderId="22" xfId="0" applyFont="1" applyFill="1" applyBorder="1" applyAlignment="1">
      <alignment vertical="top" wrapText="1"/>
    </xf>
    <xf numFmtId="0" fontId="5" fillId="6" borderId="20" xfId="0" applyFont="1" applyFill="1" applyBorder="1" applyAlignment="1">
      <alignment vertical="top" wrapText="1"/>
    </xf>
    <xf numFmtId="0" fontId="6" fillId="6" borderId="21" xfId="0" applyFont="1" applyFill="1" applyBorder="1" applyAlignment="1">
      <alignment vertical="top" wrapText="1"/>
    </xf>
    <xf numFmtId="0" fontId="5" fillId="7" borderId="1" xfId="0" applyFont="1" applyFill="1" applyBorder="1" applyAlignment="1">
      <alignment horizontal="left" vertical="top" wrapText="1"/>
    </xf>
    <xf numFmtId="0" fontId="5" fillId="7" borderId="4" xfId="0" applyFont="1" applyFill="1" applyBorder="1" applyAlignment="1">
      <alignment horizontal="left" vertical="top" wrapText="1"/>
    </xf>
    <xf numFmtId="0" fontId="5" fillId="0" borderId="23" xfId="0" applyFont="1" applyFill="1" applyBorder="1" applyAlignment="1">
      <alignment vertical="center" wrapText="1"/>
    </xf>
    <xf numFmtId="0" fontId="5" fillId="0" borderId="5" xfId="0" applyFont="1" applyFill="1" applyBorder="1" applyAlignment="1">
      <alignment vertical="top" wrapText="1"/>
    </xf>
    <xf numFmtId="0" fontId="5" fillId="0" borderId="30" xfId="0" applyFont="1" applyFill="1" applyBorder="1" applyAlignment="1">
      <alignment vertical="top" wrapText="1"/>
    </xf>
    <xf numFmtId="0" fontId="5" fillId="0" borderId="18" xfId="0" applyFont="1" applyBorder="1" applyAlignment="1"/>
    <xf numFmtId="0" fontId="5" fillId="0" borderId="31" xfId="0" applyFont="1" applyBorder="1" applyAlignment="1"/>
    <xf numFmtId="165" fontId="5" fillId="3" borderId="2" xfId="0" applyNumberFormat="1" applyFont="1" applyFill="1" applyBorder="1" applyAlignment="1">
      <alignment horizontal="right" vertical="top"/>
    </xf>
    <xf numFmtId="165" fontId="5" fillId="0" borderId="2" xfId="0" applyNumberFormat="1" applyFont="1" applyBorder="1" applyAlignment="1">
      <alignment horizontal="right" vertical="top"/>
    </xf>
    <xf numFmtId="165" fontId="5" fillId="3" borderId="25" xfId="0" applyNumberFormat="1" applyFont="1" applyFill="1" applyBorder="1" applyAlignment="1">
      <alignment horizontal="right" vertical="top"/>
    </xf>
    <xf numFmtId="165" fontId="5" fillId="3" borderId="4" xfId="0" applyNumberFormat="1" applyFont="1" applyFill="1" applyBorder="1" applyAlignment="1">
      <alignment horizontal="right" vertical="top"/>
    </xf>
    <xf numFmtId="165" fontId="5" fillId="0" borderId="4" xfId="0" applyNumberFormat="1" applyFont="1" applyBorder="1" applyAlignment="1">
      <alignment horizontal="right" vertical="top"/>
    </xf>
    <xf numFmtId="165" fontId="5" fillId="3" borderId="32" xfId="0" applyNumberFormat="1" applyFont="1" applyFill="1" applyBorder="1" applyAlignment="1">
      <alignment horizontal="right" vertical="top"/>
    </xf>
    <xf numFmtId="165" fontId="5" fillId="2" borderId="28" xfId="0" applyNumberFormat="1" applyFont="1" applyFill="1" applyBorder="1" applyAlignment="1">
      <alignment horizontal="right" vertical="top"/>
    </xf>
    <xf numFmtId="165" fontId="5" fillId="2" borderId="29" xfId="0" applyNumberFormat="1" applyFont="1" applyFill="1" applyBorder="1" applyAlignment="1">
      <alignment horizontal="right" vertical="top"/>
    </xf>
    <xf numFmtId="165" fontId="5" fillId="0" borderId="25" xfId="0" applyNumberFormat="1" applyFont="1" applyBorder="1" applyAlignment="1">
      <alignment horizontal="right" vertical="top"/>
    </xf>
    <xf numFmtId="165" fontId="5" fillId="3" borderId="1" xfId="0" applyNumberFormat="1" applyFont="1" applyFill="1" applyBorder="1" applyAlignment="1">
      <alignment horizontal="right" vertical="top"/>
    </xf>
    <xf numFmtId="165" fontId="5" fillId="0" borderId="1" xfId="0" applyNumberFormat="1" applyFont="1" applyBorder="1" applyAlignment="1">
      <alignment horizontal="right" vertical="top"/>
    </xf>
    <xf numFmtId="165" fontId="5" fillId="0" borderId="27" xfId="0" applyNumberFormat="1" applyFont="1" applyBorder="1" applyAlignment="1">
      <alignment horizontal="right" vertical="top"/>
    </xf>
    <xf numFmtId="165" fontId="5" fillId="2" borderId="33" xfId="0" applyNumberFormat="1" applyFont="1" applyFill="1" applyBorder="1" applyAlignment="1">
      <alignment horizontal="right" vertical="top"/>
    </xf>
    <xf numFmtId="165" fontId="5" fillId="2" borderId="34" xfId="0" applyNumberFormat="1" applyFont="1" applyFill="1" applyBorder="1" applyAlignment="1">
      <alignment horizontal="right" vertical="top"/>
    </xf>
    <xf numFmtId="165" fontId="5" fillId="0" borderId="35" xfId="0" applyNumberFormat="1" applyFont="1" applyFill="1" applyBorder="1" applyAlignment="1">
      <alignment vertical="top" wrapText="1"/>
    </xf>
    <xf numFmtId="165" fontId="5" fillId="3" borderId="1" xfId="0" applyNumberFormat="1" applyFont="1" applyFill="1" applyBorder="1" applyAlignment="1">
      <alignment vertical="top" wrapText="1"/>
    </xf>
    <xf numFmtId="165" fontId="5" fillId="3" borderId="2" xfId="0" applyNumberFormat="1" applyFont="1" applyFill="1" applyBorder="1" applyAlignment="1">
      <alignment vertical="top" wrapText="1"/>
    </xf>
    <xf numFmtId="20" fontId="5" fillId="2" borderId="36" xfId="0" applyNumberFormat="1" applyFont="1" applyFill="1" applyBorder="1" applyAlignment="1">
      <alignment vertical="top" wrapText="1"/>
    </xf>
    <xf numFmtId="0" fontId="5" fillId="8" borderId="30" xfId="0" applyFont="1" applyFill="1" applyBorder="1" applyAlignment="1">
      <alignment vertical="top" wrapText="1"/>
    </xf>
    <xf numFmtId="0" fontId="5" fillId="8" borderId="37" xfId="0" applyFont="1" applyFill="1" applyBorder="1"/>
    <xf numFmtId="0" fontId="5" fillId="8" borderId="38" xfId="0" applyFont="1" applyFill="1" applyBorder="1" applyAlignment="1">
      <alignment horizontal="right" vertical="top" wrapText="1"/>
    </xf>
    <xf numFmtId="0" fontId="5" fillId="8" borderId="39" xfId="0" applyFont="1" applyFill="1" applyBorder="1" applyAlignment="1">
      <alignment horizontal="right" vertical="top"/>
    </xf>
    <xf numFmtId="0" fontId="5" fillId="8" borderId="38" xfId="0" applyFont="1" applyFill="1" applyBorder="1" applyAlignment="1">
      <alignment vertical="top" wrapText="1"/>
    </xf>
    <xf numFmtId="0" fontId="5" fillId="8" borderId="39" xfId="0" applyFont="1" applyFill="1" applyBorder="1" applyAlignment="1">
      <alignment vertical="top" wrapText="1"/>
    </xf>
    <xf numFmtId="0" fontId="5" fillId="8" borderId="35" xfId="0" applyFont="1" applyFill="1" applyBorder="1" applyAlignment="1">
      <alignment vertical="top" wrapText="1"/>
    </xf>
    <xf numFmtId="0" fontId="5" fillId="8" borderId="14" xfId="0" applyFont="1" applyFill="1" applyBorder="1" applyAlignment="1">
      <alignment vertical="top" wrapText="1"/>
    </xf>
    <xf numFmtId="165" fontId="5" fillId="0" borderId="40" xfId="0" applyNumberFormat="1" applyFont="1" applyBorder="1" applyAlignment="1">
      <alignment vertical="top"/>
    </xf>
    <xf numFmtId="165" fontId="5" fillId="0" borderId="30" xfId="0" applyNumberFormat="1" applyFont="1" applyFill="1" applyBorder="1" applyAlignment="1">
      <alignment vertical="top"/>
    </xf>
    <xf numFmtId="165" fontId="5" fillId="2" borderId="41" xfId="0" applyNumberFormat="1" applyFont="1" applyFill="1" applyBorder="1" applyAlignment="1">
      <alignment vertical="top"/>
    </xf>
    <xf numFmtId="0" fontId="5" fillId="0" borderId="5" xfId="0" applyFont="1" applyBorder="1" applyAlignment="1">
      <alignment vertical="top"/>
    </xf>
    <xf numFmtId="0" fontId="5" fillId="2" borderId="5" xfId="0" applyFont="1" applyFill="1" applyBorder="1" applyAlignment="1">
      <alignment vertical="top"/>
    </xf>
    <xf numFmtId="0" fontId="5" fillId="0" borderId="1" xfId="0" applyFont="1" applyFill="1" applyBorder="1" applyAlignment="1">
      <alignment vertical="top"/>
    </xf>
    <xf numFmtId="0" fontId="5" fillId="2" borderId="2" xfId="0" applyFont="1" applyFill="1" applyBorder="1" applyAlignment="1">
      <alignment vertical="top"/>
    </xf>
    <xf numFmtId="0" fontId="5" fillId="0" borderId="0" xfId="0" applyFont="1" applyAlignment="1">
      <alignment vertical="top"/>
    </xf>
    <xf numFmtId="0" fontId="5" fillId="0" borderId="4" xfId="0" applyFont="1" applyFill="1" applyBorder="1" applyAlignment="1">
      <alignment vertical="top"/>
    </xf>
    <xf numFmtId="0" fontId="5" fillId="0" borderId="5" xfId="0" applyFont="1" applyBorder="1" applyAlignment="1">
      <alignment vertical="top"/>
    </xf>
    <xf numFmtId="0" fontId="5" fillId="2" borderId="2" xfId="0" applyFont="1" applyFill="1" applyBorder="1" applyAlignment="1">
      <alignment vertical="top"/>
    </xf>
    <xf numFmtId="0" fontId="5" fillId="0" borderId="0" xfId="0" applyFont="1" applyAlignment="1">
      <alignment vertical="top" wrapText="1"/>
    </xf>
    <xf numFmtId="0" fontId="0" fillId="0" borderId="0" xfId="0" applyBorder="1" applyAlignment="1">
      <alignment vertical="top"/>
    </xf>
    <xf numFmtId="0" fontId="5" fillId="8" borderId="1" xfId="0" applyFont="1" applyFill="1" applyBorder="1" applyAlignment="1">
      <alignment horizontal="left" vertical="top"/>
    </xf>
    <xf numFmtId="0" fontId="5" fillId="0" borderId="5" xfId="0" applyFont="1" applyBorder="1" applyAlignment="1">
      <alignment vertical="top"/>
    </xf>
    <xf numFmtId="0" fontId="5" fillId="0" borderId="3" xfId="0" applyFont="1" applyBorder="1" applyAlignment="1">
      <alignment vertical="top"/>
    </xf>
    <xf numFmtId="0" fontId="5" fillId="0" borderId="18" xfId="0" applyFont="1" applyBorder="1" applyAlignment="1">
      <alignment vertical="top"/>
    </xf>
    <xf numFmtId="0" fontId="5" fillId="0" borderId="1" xfId="0" applyFont="1" applyFill="1" applyBorder="1" applyAlignment="1">
      <alignment vertical="top"/>
    </xf>
    <xf numFmtId="0" fontId="5" fillId="0" borderId="26" xfId="0" applyFont="1" applyBorder="1" applyAlignment="1">
      <alignment horizontal="left" vertical="top"/>
    </xf>
    <xf numFmtId="0" fontId="5" fillId="0" borderId="2" xfId="0" applyFont="1" applyBorder="1" applyAlignment="1">
      <alignment horizontal="left" vertical="top"/>
    </xf>
    <xf numFmtId="0" fontId="5" fillId="0" borderId="1" xfId="0" applyFont="1" applyBorder="1" applyAlignment="1">
      <alignment vertical="top"/>
    </xf>
    <xf numFmtId="0" fontId="5" fillId="0" borderId="4" xfId="0" applyFont="1" applyBorder="1" applyAlignment="1">
      <alignment vertical="top" wrapText="1"/>
    </xf>
    <xf numFmtId="0" fontId="5" fillId="0" borderId="5" xfId="0" applyFont="1" applyBorder="1" applyAlignment="1">
      <alignment vertical="top"/>
    </xf>
    <xf numFmtId="0" fontId="5" fillId="0" borderId="3" xfId="0" applyFont="1" applyBorder="1" applyAlignment="1">
      <alignment vertical="top"/>
    </xf>
    <xf numFmtId="0" fontId="5" fillId="0" borderId="18" xfId="0" applyFont="1" applyBorder="1" applyAlignment="1">
      <alignment vertical="top"/>
    </xf>
    <xf numFmtId="0" fontId="5" fillId="2" borderId="5" xfId="0" applyFont="1" applyFill="1" applyBorder="1" applyAlignment="1">
      <alignment vertical="top"/>
    </xf>
    <xf numFmtId="0" fontId="5" fillId="2" borderId="18" xfId="0" applyFont="1" applyFill="1" applyBorder="1" applyAlignment="1">
      <alignment vertical="top"/>
    </xf>
    <xf numFmtId="0" fontId="5" fillId="2" borderId="3" xfId="0" applyFont="1" applyFill="1" applyBorder="1" applyAlignment="1">
      <alignment vertical="top"/>
    </xf>
    <xf numFmtId="0" fontId="5" fillId="0" borderId="1" xfId="0" applyFont="1" applyBorder="1" applyAlignment="1">
      <alignment vertical="top"/>
    </xf>
    <xf numFmtId="0" fontId="5" fillId="0" borderId="1" xfId="0" applyFont="1" applyFill="1" applyBorder="1" applyAlignment="1">
      <alignment vertical="top"/>
    </xf>
    <xf numFmtId="0" fontId="5" fillId="2" borderId="2" xfId="0" applyFont="1" applyFill="1" applyBorder="1" applyAlignment="1">
      <alignment vertical="top"/>
    </xf>
    <xf numFmtId="0" fontId="5" fillId="0" borderId="38" xfId="0" applyFont="1" applyBorder="1" applyAlignment="1">
      <alignment vertical="top" wrapText="1"/>
    </xf>
    <xf numFmtId="0" fontId="5" fillId="0" borderId="0" xfId="0" applyFont="1" applyAlignment="1">
      <alignment vertical="top" wrapText="1"/>
    </xf>
    <xf numFmtId="0" fontId="5" fillId="0" borderId="39" xfId="0" applyFont="1" applyBorder="1" applyAlignment="1">
      <alignment vertical="top" wrapText="1"/>
    </xf>
    <xf numFmtId="0" fontId="5" fillId="0" borderId="30" xfId="0" applyFont="1" applyBorder="1" applyAlignment="1">
      <alignment vertical="top" wrapText="1"/>
    </xf>
    <xf numFmtId="0" fontId="5" fillId="0" borderId="43" xfId="0" applyFont="1" applyBorder="1" applyAlignment="1">
      <alignment vertical="top" wrapText="1"/>
    </xf>
    <xf numFmtId="0" fontId="5" fillId="0" borderId="37" xfId="0" applyFont="1" applyBorder="1" applyAlignment="1">
      <alignment vertical="top" wrapText="1"/>
    </xf>
    <xf numFmtId="0" fontId="5" fillId="0" borderId="35" xfId="0" applyFont="1" applyBorder="1" applyAlignment="1">
      <alignment vertical="top" wrapText="1"/>
    </xf>
    <xf numFmtId="0" fontId="5" fillId="0" borderId="42" xfId="0" applyFont="1" applyBorder="1" applyAlignment="1">
      <alignment vertical="top" wrapText="1"/>
    </xf>
    <xf numFmtId="0" fontId="5" fillId="0" borderId="14" xfId="0" applyFont="1" applyBorder="1" applyAlignment="1">
      <alignment vertical="top" wrapText="1"/>
    </xf>
    <xf numFmtId="0" fontId="5" fillId="0" borderId="5" xfId="0" applyFont="1" applyBorder="1" applyAlignment="1">
      <alignment vertical="top" wrapText="1"/>
    </xf>
    <xf numFmtId="0" fontId="5" fillId="0" borderId="18" xfId="0" applyFont="1" applyBorder="1" applyAlignment="1">
      <alignment vertical="top" wrapText="1"/>
    </xf>
    <xf numFmtId="0" fontId="5" fillId="0" borderId="3" xfId="0" applyFont="1" applyBorder="1" applyAlignment="1">
      <alignment vertical="top" wrapText="1"/>
    </xf>
    <xf numFmtId="0" fontId="5" fillId="0" borderId="4" xfId="0" applyFont="1" applyFill="1" applyBorder="1" applyAlignment="1">
      <alignment vertical="top" wrapText="1"/>
    </xf>
    <xf numFmtId="0" fontId="5" fillId="0" borderId="4" xfId="0" applyFont="1" applyBorder="1" applyAlignment="1">
      <alignment vertical="top" wrapText="1"/>
    </xf>
    <xf numFmtId="0" fontId="5" fillId="2" borderId="35" xfId="0" applyFont="1" applyFill="1" applyBorder="1" applyAlignment="1">
      <alignment vertical="top"/>
    </xf>
    <xf numFmtId="0" fontId="5" fillId="2" borderId="42" xfId="0" applyFont="1" applyFill="1" applyBorder="1" applyAlignment="1">
      <alignment vertical="top"/>
    </xf>
    <xf numFmtId="0" fontId="5" fillId="2" borderId="14" xfId="0" applyFont="1" applyFill="1" applyBorder="1" applyAlignment="1">
      <alignment vertical="top"/>
    </xf>
    <xf numFmtId="0" fontId="6" fillId="2" borderId="44" xfId="0" applyFont="1" applyFill="1" applyBorder="1" applyAlignment="1">
      <alignment horizontal="left" vertical="top" wrapText="1"/>
    </xf>
    <xf numFmtId="0" fontId="6" fillId="2" borderId="45" xfId="0" applyFont="1" applyFill="1" applyBorder="1" applyAlignment="1">
      <alignment vertical="top"/>
    </xf>
    <xf numFmtId="0" fontId="6" fillId="2" borderId="46" xfId="0" applyFont="1" applyFill="1" applyBorder="1" applyAlignment="1">
      <alignment vertical="top"/>
    </xf>
    <xf numFmtId="0" fontId="5" fillId="0" borderId="31" xfId="0" applyFont="1" applyBorder="1" applyAlignment="1">
      <alignment vertical="top"/>
    </xf>
    <xf numFmtId="0" fontId="5" fillId="0" borderId="36" xfId="0" applyFont="1" applyBorder="1" applyAlignment="1">
      <alignment vertical="top"/>
    </xf>
    <xf numFmtId="0" fontId="5" fillId="0" borderId="47" xfId="0" applyFont="1" applyBorder="1" applyAlignment="1">
      <alignment vertical="top"/>
    </xf>
    <xf numFmtId="0" fontId="5" fillId="0" borderId="48" xfId="0" applyFont="1" applyBorder="1" applyAlignment="1">
      <alignment vertical="top"/>
    </xf>
    <xf numFmtId="0" fontId="6" fillId="2" borderId="49" xfId="0" applyFont="1" applyFill="1" applyBorder="1" applyAlignment="1">
      <alignment vertical="top" wrapText="1"/>
    </xf>
    <xf numFmtId="0" fontId="5" fillId="0" borderId="50" xfId="0" applyFont="1" applyBorder="1" applyAlignment="1">
      <alignment vertical="top"/>
    </xf>
    <xf numFmtId="0" fontId="5" fillId="0" borderId="51" xfId="0" applyFont="1" applyBorder="1" applyAlignment="1">
      <alignment vertical="top"/>
    </xf>
    <xf numFmtId="0" fontId="5" fillId="0" borderId="40" xfId="0" applyFont="1" applyBorder="1" applyAlignment="1">
      <alignment vertical="top"/>
    </xf>
    <xf numFmtId="0" fontId="5" fillId="0" borderId="45" xfId="0" applyFont="1" applyBorder="1" applyAlignment="1">
      <alignment vertical="top"/>
    </xf>
    <xf numFmtId="0" fontId="5" fillId="0" borderId="46" xfId="0" applyFont="1" applyBorder="1" applyAlignment="1">
      <alignment vertical="top"/>
    </xf>
    <xf numFmtId="0" fontId="5" fillId="9" borderId="49" xfId="0" applyFont="1" applyFill="1" applyBorder="1" applyAlignment="1">
      <alignment vertical="top" wrapText="1"/>
    </xf>
    <xf numFmtId="0" fontId="0" fillId="9" borderId="50" xfId="0" applyFill="1" applyBorder="1" applyAlignment="1"/>
    <xf numFmtId="0" fontId="0" fillId="9" borderId="51" xfId="0" applyFill="1" applyBorder="1" applyAlignment="1"/>
    <xf numFmtId="0" fontId="5" fillId="0" borderId="5" xfId="0" applyFont="1" applyFill="1" applyBorder="1" applyAlignment="1">
      <alignment vertical="center"/>
    </xf>
    <xf numFmtId="0" fontId="0" fillId="0" borderId="18" xfId="0" applyBorder="1" applyAlignment="1">
      <alignment vertical="center"/>
    </xf>
    <xf numFmtId="0" fontId="0" fillId="0" borderId="31" xfId="0" applyBorder="1" applyAlignment="1">
      <alignment vertical="center"/>
    </xf>
    <xf numFmtId="0" fontId="0" fillId="0" borderId="18" xfId="0" applyBorder="1" applyAlignment="1">
      <alignment vertical="top"/>
    </xf>
    <xf numFmtId="0" fontId="0" fillId="0" borderId="31" xfId="0" applyBorder="1" applyAlignment="1">
      <alignment vertical="top"/>
    </xf>
    <xf numFmtId="0" fontId="6" fillId="2" borderId="44" xfId="0" applyFont="1" applyFill="1" applyBorder="1" applyAlignment="1">
      <alignment vertical="center" wrapText="1"/>
    </xf>
    <xf numFmtId="0" fontId="6" fillId="2" borderId="42" xfId="0" applyFont="1" applyFill="1" applyBorder="1" applyAlignment="1">
      <alignment vertical="center"/>
    </xf>
    <xf numFmtId="0" fontId="6" fillId="2" borderId="45" xfId="0" applyFont="1" applyFill="1" applyBorder="1" applyAlignment="1">
      <alignment vertical="center"/>
    </xf>
    <xf numFmtId="0" fontId="6" fillId="2" borderId="46" xfId="0" applyFont="1" applyFill="1" applyBorder="1" applyAlignment="1">
      <alignment vertical="center"/>
    </xf>
    <xf numFmtId="0" fontId="5" fillId="0" borderId="52" xfId="0" applyFont="1" applyBorder="1" applyAlignment="1">
      <alignment vertical="top" wrapText="1"/>
    </xf>
    <xf numFmtId="0" fontId="5" fillId="0" borderId="5" xfId="0" applyFont="1" applyFill="1" applyBorder="1" applyAlignment="1">
      <alignment vertical="top"/>
    </xf>
    <xf numFmtId="0" fontId="5" fillId="0" borderId="18" xfId="0" applyFont="1" applyFill="1" applyBorder="1" applyAlignment="1">
      <alignment vertical="top"/>
    </xf>
    <xf numFmtId="0" fontId="5" fillId="0" borderId="3" xfId="0" applyFont="1" applyFill="1" applyBorder="1" applyAlignment="1">
      <alignment vertical="top"/>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showGridLines="0" tabSelected="1" zoomScale="90" zoomScaleNormal="90" workbookViewId="0">
      <selection activeCell="C16" sqref="C16"/>
    </sheetView>
  </sheetViews>
  <sheetFormatPr baseColWidth="10" defaultRowHeight="15" x14ac:dyDescent="0.25"/>
  <cols>
    <col min="1" max="1" width="21.42578125" style="6" customWidth="1"/>
    <col min="2" max="6" width="16.85546875" style="7" customWidth="1"/>
    <col min="7" max="256" width="9.140625" customWidth="1"/>
  </cols>
  <sheetData>
    <row r="1" spans="1:6" ht="15.75" x14ac:dyDescent="0.25">
      <c r="A1" s="12" t="s">
        <v>0</v>
      </c>
      <c r="B1" s="1" t="s">
        <v>1</v>
      </c>
      <c r="C1" s="13"/>
      <c r="D1" s="1" t="s">
        <v>46</v>
      </c>
      <c r="E1" s="1" t="s">
        <v>56</v>
      </c>
      <c r="F1" s="1" t="s">
        <v>57</v>
      </c>
    </row>
    <row r="2" spans="1:6" x14ac:dyDescent="0.25">
      <c r="A2" s="3" t="s">
        <v>29</v>
      </c>
      <c r="B2" s="38"/>
      <c r="C2" s="39"/>
      <c r="D2" s="2" t="s">
        <v>30</v>
      </c>
      <c r="E2" s="38"/>
      <c r="F2" s="40"/>
    </row>
    <row r="3" spans="1:6" x14ac:dyDescent="0.25">
      <c r="A3" s="3" t="s">
        <v>59</v>
      </c>
      <c r="B3" s="131"/>
      <c r="C3" s="132"/>
      <c r="D3" s="2" t="s">
        <v>60</v>
      </c>
      <c r="E3" s="131"/>
      <c r="F3" s="132"/>
    </row>
    <row r="4" spans="1:6" ht="30" customHeight="1" x14ac:dyDescent="0.25">
      <c r="A4" s="3" t="s">
        <v>58</v>
      </c>
      <c r="B4" s="1"/>
      <c r="C4" s="1"/>
      <c r="D4" s="1"/>
      <c r="E4" s="1"/>
      <c r="F4" s="1"/>
    </row>
    <row r="5" spans="1:6" ht="15" customHeight="1" x14ac:dyDescent="0.25">
      <c r="A5" s="3" t="s">
        <v>15</v>
      </c>
      <c r="B5" s="1"/>
      <c r="C5" s="1"/>
      <c r="D5" s="1"/>
      <c r="E5" s="1"/>
      <c r="F5" s="1"/>
    </row>
    <row r="6" spans="1:6" ht="60" customHeight="1" x14ac:dyDescent="0.25">
      <c r="A6" s="3" t="s">
        <v>2</v>
      </c>
      <c r="B6" s="131"/>
      <c r="C6" s="133"/>
      <c r="D6" s="133"/>
      <c r="E6" s="133"/>
      <c r="F6" s="132"/>
    </row>
    <row r="7" spans="1:6" x14ac:dyDescent="0.25">
      <c r="A7" s="3" t="s">
        <v>23</v>
      </c>
      <c r="B7" s="131"/>
      <c r="C7" s="133"/>
      <c r="D7" s="133"/>
      <c r="E7" s="133"/>
      <c r="F7" s="132"/>
    </row>
    <row r="8" spans="1:6" x14ac:dyDescent="0.25">
      <c r="A8" s="3" t="s">
        <v>32</v>
      </c>
      <c r="B8" s="131"/>
      <c r="C8" s="133"/>
      <c r="D8" s="133"/>
      <c r="E8" s="133"/>
      <c r="F8" s="132"/>
    </row>
    <row r="9" spans="1:6" x14ac:dyDescent="0.25">
      <c r="A9" s="3" t="s">
        <v>33</v>
      </c>
      <c r="B9" s="131"/>
      <c r="C9" s="133"/>
      <c r="D9" s="133"/>
      <c r="E9" s="133"/>
      <c r="F9" s="132"/>
    </row>
    <row r="10" spans="1:6" x14ac:dyDescent="0.25">
      <c r="A10" s="3" t="s">
        <v>27</v>
      </c>
      <c r="B10" s="131"/>
      <c r="C10" s="133"/>
      <c r="D10" s="133"/>
      <c r="E10" s="133"/>
      <c r="F10" s="132"/>
    </row>
    <row r="11" spans="1:6" ht="30" customHeight="1" x14ac:dyDescent="0.25">
      <c r="A11" s="4" t="s">
        <v>55</v>
      </c>
      <c r="B11" s="131"/>
      <c r="C11" s="133"/>
      <c r="D11" s="133"/>
      <c r="E11" s="133"/>
      <c r="F11" s="132"/>
    </row>
    <row r="12" spans="1:6" ht="15" customHeight="1" x14ac:dyDescent="0.25">
      <c r="A12" s="33" t="s">
        <v>124</v>
      </c>
      <c r="B12" s="44" t="s">
        <v>125</v>
      </c>
      <c r="C12" s="44" t="s">
        <v>130</v>
      </c>
      <c r="D12" s="44" t="s">
        <v>131</v>
      </c>
      <c r="E12" s="44" t="s">
        <v>132</v>
      </c>
      <c r="F12" s="44" t="s">
        <v>133</v>
      </c>
    </row>
    <row r="13" spans="1:6" ht="15" customHeight="1" x14ac:dyDescent="0.25">
      <c r="A13" s="127" t="s">
        <v>123</v>
      </c>
      <c r="B13" s="129"/>
      <c r="C13" s="129"/>
      <c r="D13" s="129"/>
      <c r="E13" s="129"/>
      <c r="F13" s="129"/>
    </row>
    <row r="14" spans="1:6" ht="15" customHeight="1" x14ac:dyDescent="0.25">
      <c r="A14" s="127" t="s">
        <v>127</v>
      </c>
      <c r="B14" s="44"/>
      <c r="C14" s="129"/>
      <c r="D14" s="129"/>
      <c r="E14" s="129"/>
      <c r="F14" s="129"/>
    </row>
    <row r="15" spans="1:6" ht="15" customHeight="1" x14ac:dyDescent="0.25">
      <c r="A15" s="127" t="s">
        <v>128</v>
      </c>
      <c r="B15" s="129"/>
      <c r="C15" s="129"/>
      <c r="D15" s="129"/>
      <c r="E15" s="129"/>
      <c r="F15" s="129"/>
    </row>
    <row r="16" spans="1:6" ht="15" customHeight="1" x14ac:dyDescent="0.25">
      <c r="A16" s="128" t="s">
        <v>129</v>
      </c>
      <c r="B16" s="44"/>
      <c r="C16" s="129"/>
      <c r="D16" s="44"/>
      <c r="E16" s="129"/>
      <c r="F16" s="44"/>
    </row>
    <row r="17" spans="1:6" x14ac:dyDescent="0.25">
      <c r="A17" s="33" t="s">
        <v>14</v>
      </c>
      <c r="B17" s="14">
        <v>1</v>
      </c>
      <c r="C17" s="14">
        <v>2</v>
      </c>
      <c r="D17" s="14">
        <v>3</v>
      </c>
      <c r="E17" s="14">
        <v>4</v>
      </c>
      <c r="F17" s="14">
        <v>5</v>
      </c>
    </row>
    <row r="18" spans="1:6" x14ac:dyDescent="0.25">
      <c r="A18" s="4" t="s">
        <v>16</v>
      </c>
      <c r="B18" s="1"/>
      <c r="C18" s="1"/>
      <c r="D18" s="1"/>
      <c r="E18" s="1"/>
      <c r="F18" s="1"/>
    </row>
    <row r="19" spans="1:6" x14ac:dyDescent="0.25">
      <c r="A19" s="4" t="s">
        <v>63</v>
      </c>
      <c r="B19" s="41"/>
      <c r="C19" s="1"/>
      <c r="D19" s="1"/>
      <c r="E19" s="1"/>
      <c r="F19" s="1"/>
    </row>
    <row r="20" spans="1:6" x14ac:dyDescent="0.25">
      <c r="A20" s="4" t="s">
        <v>64</v>
      </c>
      <c r="C20" s="41"/>
      <c r="D20" s="41"/>
      <c r="E20" s="41"/>
      <c r="F20" s="41"/>
    </row>
    <row r="21" spans="1:6" ht="15" customHeight="1" x14ac:dyDescent="0.25">
      <c r="A21" s="4" t="s">
        <v>31</v>
      </c>
      <c r="B21" s="1"/>
      <c r="C21" s="1"/>
      <c r="D21" s="1"/>
      <c r="E21" s="1"/>
      <c r="F21" s="1"/>
    </row>
    <row r="22" spans="1:6" ht="15" customHeight="1" thickBot="1" x14ac:dyDescent="0.3">
      <c r="A22" s="4" t="s">
        <v>47</v>
      </c>
      <c r="B22" s="1"/>
      <c r="C22" s="1"/>
      <c r="D22" s="1"/>
      <c r="E22" s="1"/>
      <c r="F22" s="1"/>
    </row>
    <row r="23" spans="1:6" ht="15" customHeight="1" x14ac:dyDescent="0.25">
      <c r="A23" s="15" t="s">
        <v>44</v>
      </c>
      <c r="B23" s="18"/>
      <c r="C23" s="18"/>
      <c r="D23" s="18"/>
      <c r="E23" s="18"/>
      <c r="F23" s="19"/>
    </row>
    <row r="24" spans="1:6" x14ac:dyDescent="0.25">
      <c r="A24" s="16" t="s">
        <v>50</v>
      </c>
      <c r="B24" s="114"/>
      <c r="C24" s="114"/>
      <c r="D24" s="114"/>
      <c r="E24" s="114"/>
      <c r="F24" s="20"/>
    </row>
    <row r="25" spans="1:6" ht="15" customHeight="1" x14ac:dyDescent="0.25">
      <c r="A25" s="16" t="s">
        <v>49</v>
      </c>
      <c r="B25" s="114"/>
      <c r="C25" s="114"/>
      <c r="D25" s="114"/>
      <c r="E25" s="114"/>
      <c r="F25" s="20"/>
    </row>
    <row r="26" spans="1:6" ht="15" customHeight="1" x14ac:dyDescent="0.25">
      <c r="A26" s="16" t="s">
        <v>67</v>
      </c>
      <c r="B26" s="114"/>
      <c r="C26" s="114"/>
      <c r="D26" s="114"/>
      <c r="E26" s="114"/>
      <c r="F26" s="20"/>
    </row>
    <row r="27" spans="1:6" x14ac:dyDescent="0.25">
      <c r="A27" s="16" t="s">
        <v>17</v>
      </c>
      <c r="B27" s="114"/>
      <c r="C27" s="114"/>
      <c r="D27" s="114"/>
      <c r="E27" s="114"/>
      <c r="F27" s="20"/>
    </row>
    <row r="28" spans="1:6" x14ac:dyDescent="0.25">
      <c r="A28" s="16" t="s">
        <v>122</v>
      </c>
      <c r="B28" s="126"/>
      <c r="C28" s="126"/>
      <c r="D28" s="126"/>
      <c r="E28" s="126"/>
      <c r="F28" s="20"/>
    </row>
    <row r="29" spans="1:6" ht="15" customHeight="1" x14ac:dyDescent="0.25">
      <c r="A29" s="16" t="s">
        <v>18</v>
      </c>
      <c r="B29" s="121"/>
      <c r="C29" s="114"/>
      <c r="D29" s="114"/>
      <c r="E29" s="114"/>
      <c r="F29" s="20"/>
    </row>
    <row r="30" spans="1:6" ht="15" customHeight="1" x14ac:dyDescent="0.25">
      <c r="A30" s="16" t="s">
        <v>68</v>
      </c>
      <c r="B30" s="114"/>
      <c r="C30" s="114"/>
      <c r="D30" s="114"/>
      <c r="E30" s="114"/>
      <c r="F30" s="20"/>
    </row>
    <row r="31" spans="1:6" x14ac:dyDescent="0.25">
      <c r="A31" s="16" t="s">
        <v>19</v>
      </c>
      <c r="B31" s="114"/>
      <c r="C31" s="114"/>
      <c r="D31" s="114"/>
      <c r="E31" s="114"/>
      <c r="F31" s="20"/>
    </row>
    <row r="32" spans="1:6" ht="15.75" thickBot="1" x14ac:dyDescent="0.3">
      <c r="A32" s="17" t="s">
        <v>20</v>
      </c>
      <c r="B32" s="21"/>
      <c r="C32" s="21"/>
      <c r="D32" s="21"/>
      <c r="E32" s="21"/>
      <c r="F32" s="22"/>
    </row>
    <row r="33" spans="1:6" x14ac:dyDescent="0.25">
      <c r="A33" s="15" t="s">
        <v>43</v>
      </c>
      <c r="B33" s="26"/>
      <c r="C33" s="26"/>
      <c r="D33" s="26"/>
      <c r="E33" s="26"/>
      <c r="F33" s="27"/>
    </row>
    <row r="34" spans="1:6" x14ac:dyDescent="0.25">
      <c r="A34" s="16" t="s">
        <v>48</v>
      </c>
      <c r="B34" s="117"/>
      <c r="C34" s="117"/>
      <c r="D34" s="117"/>
      <c r="E34" s="117"/>
      <c r="F34" s="25"/>
    </row>
    <row r="35" spans="1:6" ht="15.75" thickBot="1" x14ac:dyDescent="0.3">
      <c r="A35" s="17" t="s">
        <v>26</v>
      </c>
      <c r="B35" s="21"/>
      <c r="C35" s="21"/>
      <c r="D35" s="21"/>
      <c r="E35" s="21"/>
      <c r="F35" s="22"/>
    </row>
    <row r="36" spans="1:6" x14ac:dyDescent="0.25">
      <c r="A36" s="33" t="s">
        <v>65</v>
      </c>
      <c r="B36" s="134"/>
      <c r="C36" s="135"/>
      <c r="D36" s="135"/>
      <c r="E36" s="135"/>
      <c r="F36" s="136"/>
    </row>
    <row r="37" spans="1:6" x14ac:dyDescent="0.25">
      <c r="A37" s="3" t="s">
        <v>24</v>
      </c>
      <c r="B37" s="123"/>
      <c r="C37" s="3" t="s">
        <v>121</v>
      </c>
      <c r="D37" s="125"/>
      <c r="E37" s="3" t="s">
        <v>26</v>
      </c>
      <c r="F37" s="124"/>
    </row>
    <row r="38" spans="1:6" x14ac:dyDescent="0.25">
      <c r="A38" s="34" t="s">
        <v>13</v>
      </c>
      <c r="B38" s="23">
        <v>1</v>
      </c>
      <c r="C38" s="24">
        <v>2</v>
      </c>
      <c r="D38" s="24">
        <v>3</v>
      </c>
      <c r="E38" s="24">
        <v>4</v>
      </c>
      <c r="F38" s="24">
        <v>5</v>
      </c>
    </row>
    <row r="39" spans="1:6" x14ac:dyDescent="0.25">
      <c r="A39" s="122" t="s">
        <v>16</v>
      </c>
      <c r="B39" s="8"/>
      <c r="C39" s="1"/>
      <c r="D39" s="1"/>
      <c r="E39" s="1"/>
      <c r="F39" s="1"/>
    </row>
    <row r="40" spans="1:6" x14ac:dyDescent="0.25">
      <c r="A40" s="122" t="s">
        <v>63</v>
      </c>
      <c r="B40" s="8"/>
      <c r="C40" s="1"/>
      <c r="D40" s="1"/>
      <c r="E40" s="1"/>
      <c r="F40" s="1"/>
    </row>
    <row r="41" spans="1:6" x14ac:dyDescent="0.25">
      <c r="A41" s="122" t="s">
        <v>64</v>
      </c>
      <c r="B41" s="40"/>
      <c r="C41" s="41"/>
      <c r="D41" s="41"/>
      <c r="E41" s="41"/>
      <c r="F41" s="41"/>
    </row>
    <row r="42" spans="1:6" x14ac:dyDescent="0.25">
      <c r="A42" s="122" t="s">
        <v>21</v>
      </c>
      <c r="B42" s="9"/>
      <c r="C42" s="1"/>
      <c r="D42" s="1"/>
      <c r="E42" s="1"/>
      <c r="F42" s="1"/>
    </row>
    <row r="43" spans="1:6" x14ac:dyDescent="0.25">
      <c r="A43" s="122" t="s">
        <v>47</v>
      </c>
      <c r="B43" s="8"/>
      <c r="C43" s="1"/>
      <c r="D43" s="1"/>
      <c r="E43" s="1"/>
      <c r="F43" s="1"/>
    </row>
    <row r="44" spans="1:6" ht="30" customHeight="1" x14ac:dyDescent="0.25">
      <c r="A44" s="122" t="s">
        <v>22</v>
      </c>
      <c r="B44" s="10"/>
      <c r="C44" s="11"/>
      <c r="D44" s="11"/>
      <c r="E44" s="11"/>
      <c r="F44" s="11"/>
    </row>
    <row r="45" spans="1:6" x14ac:dyDescent="0.25">
      <c r="A45" s="33" t="s">
        <v>66</v>
      </c>
      <c r="B45" s="113" t="s">
        <v>117</v>
      </c>
      <c r="C45" s="42"/>
      <c r="D45" s="42"/>
      <c r="E45" s="42"/>
      <c r="F45" s="43"/>
    </row>
    <row r="46" spans="1:6" x14ac:dyDescent="0.25">
      <c r="A46" s="5" t="s">
        <v>39</v>
      </c>
      <c r="B46" s="131"/>
      <c r="C46" s="133"/>
      <c r="D46" s="133"/>
      <c r="E46" s="133"/>
      <c r="F46" s="132"/>
    </row>
    <row r="47" spans="1:6" x14ac:dyDescent="0.25">
      <c r="A47" s="5" t="s">
        <v>40</v>
      </c>
      <c r="B47" s="131"/>
      <c r="C47" s="133"/>
      <c r="D47" s="133"/>
      <c r="E47" s="133"/>
      <c r="F47" s="132"/>
    </row>
    <row r="48" spans="1:6" x14ac:dyDescent="0.25">
      <c r="A48" s="5" t="s">
        <v>41</v>
      </c>
      <c r="B48" s="131"/>
      <c r="C48" s="133"/>
      <c r="D48" s="133"/>
      <c r="E48" s="133"/>
      <c r="F48" s="132"/>
    </row>
    <row r="49" spans="1:6" x14ac:dyDescent="0.25">
      <c r="A49" s="5" t="s">
        <v>42</v>
      </c>
      <c r="B49" s="131"/>
      <c r="C49" s="133"/>
      <c r="D49" s="133"/>
      <c r="E49" s="133"/>
      <c r="F49" s="132"/>
    </row>
    <row r="50" spans="1:6" x14ac:dyDescent="0.25">
      <c r="A50" s="45" t="s">
        <v>28</v>
      </c>
      <c r="B50" s="134" t="s">
        <v>16</v>
      </c>
      <c r="C50" s="136"/>
      <c r="D50" s="44" t="s">
        <v>45</v>
      </c>
      <c r="E50" s="44" t="s">
        <v>37</v>
      </c>
      <c r="F50" s="44" t="s">
        <v>38</v>
      </c>
    </row>
    <row r="51" spans="1:6" x14ac:dyDescent="0.25">
      <c r="A51" s="3" t="s">
        <v>35</v>
      </c>
      <c r="B51" s="131"/>
      <c r="C51" s="132"/>
      <c r="D51" s="1"/>
      <c r="E51" s="1"/>
      <c r="F51" s="1"/>
    </row>
    <row r="52" spans="1:6" x14ac:dyDescent="0.25">
      <c r="A52" s="3" t="s">
        <v>36</v>
      </c>
      <c r="B52" s="131"/>
      <c r="C52" s="132"/>
      <c r="D52" s="1"/>
      <c r="E52" s="1"/>
      <c r="F52" s="1"/>
    </row>
  </sheetData>
  <mergeCells count="16">
    <mergeCell ref="B3:C3"/>
    <mergeCell ref="E3:F3"/>
    <mergeCell ref="B6:F6"/>
    <mergeCell ref="B36:F36"/>
    <mergeCell ref="B52:C52"/>
    <mergeCell ref="B46:F46"/>
    <mergeCell ref="B7:F7"/>
    <mergeCell ref="B8:F8"/>
    <mergeCell ref="B9:F9"/>
    <mergeCell ref="B10:F10"/>
    <mergeCell ref="B11:F11"/>
    <mergeCell ref="B47:F47"/>
    <mergeCell ref="B48:F48"/>
    <mergeCell ref="B49:F49"/>
    <mergeCell ref="B50:C50"/>
    <mergeCell ref="B51:C51"/>
  </mergeCells>
  <pageMargins left="0.35433070866141736" right="0.27559055118110237" top="0.35433070866141736" bottom="0.35433070866141736" header="0" footer="0"/>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showGridLines="0" zoomScale="90" zoomScaleNormal="90" workbookViewId="0">
      <selection activeCell="B8" sqref="B8:P8"/>
    </sheetView>
  </sheetViews>
  <sheetFormatPr baseColWidth="10" defaultRowHeight="15" x14ac:dyDescent="0.25"/>
  <cols>
    <col min="1" max="1" width="34.85546875" style="29" bestFit="1" customWidth="1"/>
    <col min="2" max="16" width="7.85546875" style="9" customWidth="1"/>
    <col min="17" max="19" width="9.140625" style="28" customWidth="1"/>
    <col min="20" max="256" width="9.140625" customWidth="1"/>
  </cols>
  <sheetData>
    <row r="1" spans="1:16" ht="15.75" x14ac:dyDescent="0.25">
      <c r="A1" s="31" t="s">
        <v>61</v>
      </c>
      <c r="B1" s="131"/>
      <c r="C1" s="133"/>
      <c r="D1" s="133"/>
      <c r="E1" s="133"/>
      <c r="F1" s="133"/>
      <c r="G1" s="133"/>
      <c r="H1" s="131" t="s">
        <v>76</v>
      </c>
      <c r="I1" s="132"/>
      <c r="J1" s="133"/>
      <c r="K1" s="133"/>
      <c r="L1" s="133"/>
      <c r="M1" s="133"/>
      <c r="N1" s="133"/>
      <c r="O1" s="133"/>
      <c r="P1" s="132"/>
    </row>
    <row r="2" spans="1:16" x14ac:dyDescent="0.25">
      <c r="A2" s="4" t="s">
        <v>12</v>
      </c>
      <c r="B2" s="131"/>
      <c r="C2" s="133"/>
      <c r="D2" s="133"/>
      <c r="E2" s="133"/>
      <c r="F2" s="133"/>
      <c r="G2" s="133"/>
      <c r="H2" s="133"/>
      <c r="I2" s="133"/>
      <c r="J2" s="133"/>
      <c r="K2" s="133"/>
      <c r="L2" s="133"/>
      <c r="M2" s="133"/>
      <c r="N2" s="133"/>
      <c r="O2" s="133"/>
      <c r="P2" s="132"/>
    </row>
    <row r="3" spans="1:16" x14ac:dyDescent="0.25">
      <c r="A3" s="4" t="s">
        <v>32</v>
      </c>
      <c r="B3" s="131"/>
      <c r="C3" s="133"/>
      <c r="D3" s="133"/>
      <c r="E3" s="133"/>
      <c r="F3" s="133"/>
      <c r="G3" s="133"/>
      <c r="H3" s="133"/>
      <c r="I3" s="133"/>
      <c r="J3" s="133"/>
      <c r="K3" s="133"/>
      <c r="L3" s="133"/>
      <c r="M3" s="133"/>
      <c r="N3" s="133"/>
      <c r="O3" s="133"/>
      <c r="P3" s="132"/>
    </row>
    <row r="4" spans="1:16" x14ac:dyDescent="0.25">
      <c r="A4" s="4" t="s">
        <v>33</v>
      </c>
      <c r="B4" s="131"/>
      <c r="C4" s="133"/>
      <c r="D4" s="133"/>
      <c r="E4" s="133"/>
      <c r="F4" s="133"/>
      <c r="G4" s="133"/>
      <c r="H4" s="133"/>
      <c r="I4" s="133"/>
      <c r="J4" s="133"/>
      <c r="K4" s="133"/>
      <c r="L4" s="133"/>
      <c r="M4" s="133"/>
      <c r="N4" s="133"/>
      <c r="O4" s="133"/>
      <c r="P4" s="132"/>
    </row>
    <row r="5" spans="1:16" x14ac:dyDescent="0.25">
      <c r="A5" s="11" t="s">
        <v>51</v>
      </c>
      <c r="B5" s="137" t="s">
        <v>53</v>
      </c>
      <c r="C5" s="137"/>
      <c r="D5" s="137"/>
      <c r="E5" s="137"/>
      <c r="F5" s="137" t="s">
        <v>34</v>
      </c>
      <c r="G5" s="137"/>
      <c r="H5" s="137"/>
      <c r="I5" s="137"/>
      <c r="J5" s="137" t="s">
        <v>54</v>
      </c>
      <c r="K5" s="137"/>
      <c r="L5" s="137"/>
      <c r="M5" s="137"/>
      <c r="N5" s="137"/>
      <c r="O5" s="137"/>
      <c r="P5" s="137"/>
    </row>
    <row r="6" spans="1:16" x14ac:dyDescent="0.25">
      <c r="A6" s="11" t="s">
        <v>52</v>
      </c>
      <c r="B6" s="137" t="s">
        <v>53</v>
      </c>
      <c r="C6" s="137"/>
      <c r="D6" s="137"/>
      <c r="E6" s="137"/>
      <c r="F6" s="137" t="s">
        <v>34</v>
      </c>
      <c r="G6" s="137"/>
      <c r="H6" s="137"/>
      <c r="I6" s="137"/>
      <c r="J6" s="137" t="s">
        <v>54</v>
      </c>
      <c r="K6" s="137"/>
      <c r="L6" s="137"/>
      <c r="M6" s="137"/>
      <c r="N6" s="137"/>
      <c r="O6" s="137"/>
      <c r="P6" s="137"/>
    </row>
    <row r="7" spans="1:16" ht="45" customHeight="1" x14ac:dyDescent="0.25">
      <c r="A7" s="4" t="s">
        <v>55</v>
      </c>
      <c r="B7" s="149"/>
      <c r="C7" s="150"/>
      <c r="D7" s="150"/>
      <c r="E7" s="150"/>
      <c r="F7" s="150"/>
      <c r="G7" s="150"/>
      <c r="H7" s="150"/>
      <c r="I7" s="150"/>
      <c r="J7" s="150"/>
      <c r="K7" s="150"/>
      <c r="L7" s="150"/>
      <c r="M7" s="150"/>
      <c r="N7" s="150"/>
      <c r="O7" s="150"/>
      <c r="P7" s="151"/>
    </row>
    <row r="8" spans="1:16" ht="45" customHeight="1" x14ac:dyDescent="0.25">
      <c r="A8" s="52" t="s">
        <v>25</v>
      </c>
      <c r="B8" s="149"/>
      <c r="C8" s="150"/>
      <c r="D8" s="150"/>
      <c r="E8" s="150"/>
      <c r="F8" s="150"/>
      <c r="G8" s="150"/>
      <c r="H8" s="150"/>
      <c r="I8" s="150"/>
      <c r="J8" s="150"/>
      <c r="K8" s="150"/>
      <c r="L8" s="150"/>
      <c r="M8" s="150"/>
      <c r="N8" s="150"/>
      <c r="O8" s="150"/>
      <c r="P8" s="151"/>
    </row>
    <row r="9" spans="1:16" ht="110.25" customHeight="1" x14ac:dyDescent="0.25">
      <c r="A9" s="130" t="s">
        <v>126</v>
      </c>
      <c r="B9" s="143"/>
      <c r="C9" s="144"/>
      <c r="D9" s="144"/>
      <c r="E9" s="144"/>
      <c r="F9" s="144"/>
      <c r="G9" s="144"/>
      <c r="H9" s="144"/>
      <c r="I9" s="144"/>
      <c r="J9" s="144"/>
      <c r="K9" s="144"/>
      <c r="L9" s="144"/>
      <c r="M9" s="144"/>
      <c r="N9" s="144"/>
      <c r="O9" s="144"/>
      <c r="P9" s="145"/>
    </row>
    <row r="10" spans="1:16" ht="90" customHeight="1" x14ac:dyDescent="0.25">
      <c r="A10" s="56"/>
      <c r="B10" s="140"/>
      <c r="C10" s="141"/>
      <c r="D10" s="141"/>
      <c r="E10" s="141"/>
      <c r="F10" s="141"/>
      <c r="G10" s="141"/>
      <c r="H10" s="141"/>
      <c r="I10" s="141"/>
      <c r="J10" s="141"/>
      <c r="K10" s="141"/>
      <c r="L10" s="141"/>
      <c r="M10" s="141"/>
      <c r="N10" s="141"/>
      <c r="O10" s="141"/>
      <c r="P10" s="142"/>
    </row>
    <row r="11" spans="1:16" ht="57" customHeight="1" x14ac:dyDescent="0.25">
      <c r="A11" s="56"/>
      <c r="B11" s="140"/>
      <c r="C11" s="141"/>
      <c r="D11" s="141"/>
      <c r="E11" s="141"/>
      <c r="F11" s="141"/>
      <c r="G11" s="141"/>
      <c r="H11" s="141"/>
      <c r="I11" s="141"/>
      <c r="J11" s="141"/>
      <c r="K11" s="141"/>
      <c r="L11" s="141"/>
      <c r="M11" s="141"/>
      <c r="N11" s="141"/>
      <c r="O11" s="141"/>
      <c r="P11" s="142"/>
    </row>
    <row r="12" spans="1:16" ht="57" customHeight="1" x14ac:dyDescent="0.25">
      <c r="A12" s="56"/>
      <c r="B12" s="140"/>
      <c r="C12" s="141"/>
      <c r="D12" s="141"/>
      <c r="E12" s="141"/>
      <c r="F12" s="141"/>
      <c r="G12" s="141"/>
      <c r="H12" s="141"/>
      <c r="I12" s="141"/>
      <c r="J12" s="141"/>
      <c r="K12" s="141"/>
      <c r="L12" s="141"/>
      <c r="M12" s="141"/>
      <c r="N12" s="141"/>
      <c r="O12" s="141"/>
      <c r="P12" s="142"/>
    </row>
    <row r="13" spans="1:16" ht="57" customHeight="1" x14ac:dyDescent="0.25">
      <c r="A13" s="55"/>
      <c r="B13" s="146"/>
      <c r="C13" s="147"/>
      <c r="D13" s="147"/>
      <c r="E13" s="147"/>
      <c r="F13" s="147"/>
      <c r="G13" s="147"/>
      <c r="H13" s="147"/>
      <c r="I13" s="147"/>
      <c r="J13" s="147"/>
      <c r="K13" s="147"/>
      <c r="L13" s="147"/>
      <c r="M13" s="147"/>
      <c r="N13" s="147"/>
      <c r="O13" s="147"/>
      <c r="P13" s="148"/>
    </row>
    <row r="14" spans="1:16" x14ac:dyDescent="0.25">
      <c r="A14" s="30" t="s">
        <v>3</v>
      </c>
      <c r="B14" s="139">
        <v>1</v>
      </c>
      <c r="C14" s="139"/>
      <c r="D14" s="139"/>
      <c r="E14" s="139">
        <v>2</v>
      </c>
      <c r="F14" s="139"/>
      <c r="G14" s="139"/>
      <c r="H14" s="139">
        <v>3</v>
      </c>
      <c r="I14" s="139"/>
      <c r="J14" s="139"/>
      <c r="K14" s="139">
        <v>4</v>
      </c>
      <c r="L14" s="139"/>
      <c r="M14" s="139"/>
      <c r="N14" s="154">
        <v>5</v>
      </c>
      <c r="O14" s="155"/>
      <c r="P14" s="156"/>
    </row>
    <row r="15" spans="1:16" x14ac:dyDescent="0.25">
      <c r="A15" s="76" t="s">
        <v>16</v>
      </c>
      <c r="B15" s="138"/>
      <c r="C15" s="138"/>
      <c r="D15" s="138"/>
      <c r="E15" s="138"/>
      <c r="F15" s="138"/>
      <c r="G15" s="138"/>
      <c r="H15" s="137"/>
      <c r="I15" s="137"/>
      <c r="J15" s="137"/>
      <c r="K15" s="137"/>
      <c r="L15" s="137"/>
      <c r="M15" s="137"/>
      <c r="N15" s="137"/>
      <c r="O15" s="137"/>
      <c r="P15" s="137"/>
    </row>
    <row r="16" spans="1:16" x14ac:dyDescent="0.25">
      <c r="A16" s="76" t="s">
        <v>63</v>
      </c>
      <c r="B16" s="138"/>
      <c r="C16" s="138"/>
      <c r="D16" s="138"/>
      <c r="E16" s="138"/>
      <c r="F16" s="138"/>
      <c r="G16" s="138"/>
      <c r="H16" s="137"/>
      <c r="I16" s="137"/>
      <c r="J16" s="137"/>
      <c r="K16" s="137"/>
      <c r="L16" s="137"/>
      <c r="M16" s="137"/>
      <c r="N16" s="137"/>
      <c r="O16" s="137"/>
      <c r="P16" s="137"/>
    </row>
    <row r="17" spans="1:22" x14ac:dyDescent="0.25">
      <c r="A17" s="76" t="s">
        <v>64</v>
      </c>
      <c r="B17" s="183"/>
      <c r="C17" s="184"/>
      <c r="D17" s="185"/>
      <c r="E17" s="183"/>
      <c r="F17" s="184"/>
      <c r="G17" s="185"/>
      <c r="H17" s="131"/>
      <c r="I17" s="133"/>
      <c r="J17" s="132"/>
      <c r="K17" s="131"/>
      <c r="L17" s="133"/>
      <c r="M17" s="132"/>
      <c r="N17" s="131"/>
      <c r="O17" s="133"/>
      <c r="P17" s="132"/>
    </row>
    <row r="18" spans="1:22" x14ac:dyDescent="0.25">
      <c r="A18" s="76" t="s">
        <v>21</v>
      </c>
      <c r="B18" s="138"/>
      <c r="C18" s="138"/>
      <c r="D18" s="138"/>
      <c r="E18" s="138"/>
      <c r="F18" s="138"/>
      <c r="G18" s="138"/>
      <c r="H18" s="137"/>
      <c r="I18" s="137"/>
      <c r="J18" s="137"/>
      <c r="K18" s="137"/>
      <c r="L18" s="137"/>
      <c r="M18" s="137"/>
      <c r="N18" s="137"/>
      <c r="O18" s="137"/>
      <c r="P18" s="137"/>
    </row>
    <row r="19" spans="1:22" x14ac:dyDescent="0.25">
      <c r="A19" s="76" t="s">
        <v>47</v>
      </c>
      <c r="B19" s="138"/>
      <c r="C19" s="138"/>
      <c r="D19" s="138"/>
      <c r="E19" s="138"/>
      <c r="F19" s="138"/>
      <c r="G19" s="138"/>
      <c r="H19" s="137"/>
      <c r="I19" s="137"/>
      <c r="J19" s="137"/>
      <c r="K19" s="137"/>
      <c r="L19" s="137"/>
      <c r="M19" s="137"/>
      <c r="N19" s="137"/>
      <c r="O19" s="137"/>
      <c r="P19" s="137"/>
    </row>
    <row r="20" spans="1:22" ht="45" customHeight="1" thickBot="1" x14ac:dyDescent="0.3">
      <c r="A20" s="77" t="s">
        <v>93</v>
      </c>
      <c r="B20" s="152"/>
      <c r="C20" s="152"/>
      <c r="D20" s="152"/>
      <c r="E20" s="152"/>
      <c r="F20" s="152"/>
      <c r="G20" s="152"/>
      <c r="H20" s="153"/>
      <c r="I20" s="153"/>
      <c r="J20" s="153"/>
      <c r="K20" s="153"/>
      <c r="L20" s="153"/>
      <c r="M20" s="153"/>
      <c r="N20" s="153"/>
      <c r="O20" s="153"/>
      <c r="P20" s="153"/>
    </row>
    <row r="21" spans="1:22" ht="15" customHeight="1" thickTop="1" x14ac:dyDescent="0.25">
      <c r="A21" s="157" t="s">
        <v>112</v>
      </c>
      <c r="B21" s="158"/>
      <c r="C21" s="158"/>
      <c r="D21" s="158"/>
      <c r="E21" s="158"/>
      <c r="F21" s="158"/>
      <c r="G21" s="158"/>
      <c r="H21" s="158"/>
      <c r="I21" s="158"/>
      <c r="J21" s="158"/>
      <c r="K21" s="158"/>
      <c r="L21" s="158"/>
      <c r="M21" s="158"/>
      <c r="N21" s="158"/>
      <c r="O21" s="158"/>
      <c r="P21" s="159"/>
    </row>
    <row r="22" spans="1:22" x14ac:dyDescent="0.25">
      <c r="A22" s="53" t="s">
        <v>95</v>
      </c>
      <c r="B22" s="67" t="s">
        <v>4</v>
      </c>
      <c r="C22" s="67">
        <v>-6</v>
      </c>
      <c r="D22" s="67">
        <v>-5</v>
      </c>
      <c r="E22" s="67">
        <v>-4</v>
      </c>
      <c r="F22" s="67">
        <v>-3</v>
      </c>
      <c r="G22" s="67">
        <v>-2</v>
      </c>
      <c r="H22" s="67">
        <v>-1</v>
      </c>
      <c r="I22" s="67" t="s">
        <v>5</v>
      </c>
      <c r="J22" s="32" t="s">
        <v>6</v>
      </c>
      <c r="K22" s="32" t="s">
        <v>7</v>
      </c>
      <c r="L22" s="32" t="s">
        <v>8</v>
      </c>
      <c r="M22" s="32" t="s">
        <v>9</v>
      </c>
      <c r="N22" s="32" t="s">
        <v>10</v>
      </c>
      <c r="O22" s="32" t="s">
        <v>11</v>
      </c>
      <c r="P22" s="54" t="s">
        <v>4</v>
      </c>
    </row>
    <row r="23" spans="1:22" ht="15" customHeight="1" x14ac:dyDescent="0.25">
      <c r="A23" s="47" t="s">
        <v>94</v>
      </c>
      <c r="B23" s="66" t="s">
        <v>62</v>
      </c>
      <c r="C23" s="81"/>
      <c r="D23" s="81"/>
      <c r="E23" s="81"/>
      <c r="F23" s="81"/>
      <c r="G23" s="81"/>
      <c r="H23" s="81"/>
      <c r="I23" s="81"/>
      <c r="J23" s="81"/>
      <c r="K23" s="81"/>
      <c r="L23" s="81"/>
      <c r="M23" s="81"/>
      <c r="N23" s="81"/>
      <c r="O23" s="81"/>
      <c r="P23" s="82"/>
    </row>
    <row r="24" spans="1:22" ht="15" customHeight="1" x14ac:dyDescent="0.25">
      <c r="A24" s="72" t="s">
        <v>72</v>
      </c>
      <c r="B24" s="57">
        <v>0.5854166666666667</v>
      </c>
      <c r="C24" s="58"/>
      <c r="D24" s="58">
        <f>+E24-(60/1440)</f>
        <v>0.63333333333333353</v>
      </c>
      <c r="E24" s="58">
        <f>+F24-(60/1440)</f>
        <v>0.67500000000000016</v>
      </c>
      <c r="F24" s="58">
        <f>+G24-(60/1440)</f>
        <v>0.71666666666666679</v>
      </c>
      <c r="G24" s="58">
        <f>+H24-(60/1440)</f>
        <v>0.75833333333333341</v>
      </c>
      <c r="H24" s="58">
        <f>+I24-(60/1440)</f>
        <v>0.8</v>
      </c>
      <c r="I24" s="57">
        <v>0.84166666666666667</v>
      </c>
      <c r="J24" s="58">
        <f>+I24+(60/1440)</f>
        <v>0.8833333333333333</v>
      </c>
      <c r="K24" s="58">
        <f>+J24+(60/1440)</f>
        <v>0.92499999999999993</v>
      </c>
      <c r="L24" s="58">
        <f>+K24+(60/1440)</f>
        <v>0.96666666666666656</v>
      </c>
      <c r="M24" s="58">
        <f>+L24+(60/1440)</f>
        <v>1.0083333333333333</v>
      </c>
      <c r="N24" s="58">
        <f>+M24+(60/1440)</f>
        <v>1.05</v>
      </c>
      <c r="O24" s="58"/>
      <c r="P24" s="59">
        <v>9.930555555555555E-2</v>
      </c>
      <c r="Q24" s="36"/>
      <c r="R24" s="37"/>
      <c r="S24" s="37"/>
    </row>
    <row r="25" spans="1:22" ht="15" customHeight="1" x14ac:dyDescent="0.25">
      <c r="A25" s="72" t="s">
        <v>103</v>
      </c>
      <c r="B25" s="57">
        <f>-35/1440</f>
        <v>-2.4305555555555556E-2</v>
      </c>
      <c r="C25" s="58"/>
      <c r="D25" s="58">
        <f>+E25</f>
        <v>-3.6111111111111108E-2</v>
      </c>
      <c r="E25" s="58">
        <f t="shared" ref="E25:G26" si="0">+F25</f>
        <v>-3.6111111111111108E-2</v>
      </c>
      <c r="F25" s="58">
        <f t="shared" si="0"/>
        <v>-3.6111111111111108E-2</v>
      </c>
      <c r="G25" s="58">
        <f t="shared" si="0"/>
        <v>-3.6111111111111108E-2</v>
      </c>
      <c r="H25" s="58">
        <f>+I25</f>
        <v>-3.6111111111111108E-2</v>
      </c>
      <c r="I25" s="60">
        <f>-52/1440</f>
        <v>-3.6111111111111108E-2</v>
      </c>
      <c r="J25" s="58">
        <f>+I25</f>
        <v>-3.6111111111111108E-2</v>
      </c>
      <c r="K25" s="58">
        <f t="shared" ref="K25:N26" si="1">+J25</f>
        <v>-3.6111111111111108E-2</v>
      </c>
      <c r="L25" s="58">
        <f t="shared" si="1"/>
        <v>-3.6111111111111108E-2</v>
      </c>
      <c r="M25" s="58">
        <f t="shared" si="1"/>
        <v>-3.6111111111111108E-2</v>
      </c>
      <c r="N25" s="58">
        <f t="shared" si="1"/>
        <v>-3.6111111111111108E-2</v>
      </c>
      <c r="O25" s="58"/>
      <c r="P25" s="61">
        <f>-33/1440</f>
        <v>-2.2916666666666665E-2</v>
      </c>
      <c r="R25" s="68"/>
      <c r="S25" s="36"/>
    </row>
    <row r="26" spans="1:22" ht="15" customHeight="1" thickBot="1" x14ac:dyDescent="0.3">
      <c r="A26" s="72" t="s">
        <v>108</v>
      </c>
      <c r="B26" s="58">
        <f>+D26</f>
        <v>4.1666666666666664E-2</v>
      </c>
      <c r="C26" s="58"/>
      <c r="D26" s="58">
        <f>+E26</f>
        <v>4.1666666666666664E-2</v>
      </c>
      <c r="E26" s="58">
        <f t="shared" si="0"/>
        <v>4.1666666666666664E-2</v>
      </c>
      <c r="F26" s="58">
        <f t="shared" si="0"/>
        <v>4.1666666666666664E-2</v>
      </c>
      <c r="G26" s="58">
        <f t="shared" si="0"/>
        <v>4.1666666666666664E-2</v>
      </c>
      <c r="H26" s="58">
        <f>+I26</f>
        <v>4.1666666666666664E-2</v>
      </c>
      <c r="I26" s="62">
        <f>60/1440</f>
        <v>4.1666666666666664E-2</v>
      </c>
      <c r="J26" s="58">
        <f>+I26</f>
        <v>4.1666666666666664E-2</v>
      </c>
      <c r="K26" s="58">
        <f t="shared" si="1"/>
        <v>4.1666666666666664E-2</v>
      </c>
      <c r="L26" s="58">
        <f t="shared" si="1"/>
        <v>4.1666666666666664E-2</v>
      </c>
      <c r="M26" s="58">
        <f t="shared" si="1"/>
        <v>4.1666666666666664E-2</v>
      </c>
      <c r="N26" s="58">
        <f t="shared" si="1"/>
        <v>4.1666666666666664E-2</v>
      </c>
      <c r="O26" s="58"/>
      <c r="P26" s="63">
        <f>+N26</f>
        <v>4.1666666666666664E-2</v>
      </c>
      <c r="Q26" s="69"/>
      <c r="S26" s="36"/>
    </row>
    <row r="27" spans="1:22" ht="15" customHeight="1" thickBot="1" x14ac:dyDescent="0.3">
      <c r="A27" s="73" t="s">
        <v>71</v>
      </c>
      <c r="B27" s="64">
        <f t="shared" ref="B27:P27" si="2">+B24+B25+B26</f>
        <v>0.60277777777777775</v>
      </c>
      <c r="C27" s="64"/>
      <c r="D27" s="64">
        <f t="shared" si="2"/>
        <v>0.63888888888888906</v>
      </c>
      <c r="E27" s="64">
        <f t="shared" si="2"/>
        <v>0.68055555555555569</v>
      </c>
      <c r="F27" s="64">
        <f t="shared" si="2"/>
        <v>0.72222222222222232</v>
      </c>
      <c r="G27" s="64">
        <f t="shared" si="2"/>
        <v>0.76388888888888895</v>
      </c>
      <c r="H27" s="64">
        <f t="shared" si="2"/>
        <v>0.80555555555555558</v>
      </c>
      <c r="I27" s="64">
        <f t="shared" si="2"/>
        <v>0.84722222222222221</v>
      </c>
      <c r="J27" s="64">
        <f t="shared" si="2"/>
        <v>0.88888888888888884</v>
      </c>
      <c r="K27" s="64">
        <f t="shared" si="2"/>
        <v>0.93055555555555547</v>
      </c>
      <c r="L27" s="64">
        <f t="shared" si="2"/>
        <v>0.9722222222222221</v>
      </c>
      <c r="M27" s="64">
        <f t="shared" si="2"/>
        <v>1.0138888888888888</v>
      </c>
      <c r="N27" s="64">
        <f t="shared" si="2"/>
        <v>1.0555555555555556</v>
      </c>
      <c r="O27" s="64"/>
      <c r="P27" s="65">
        <f t="shared" si="2"/>
        <v>0.11805555555555555</v>
      </c>
      <c r="V27" s="35"/>
    </row>
    <row r="28" spans="1:22" ht="15" customHeight="1" x14ac:dyDescent="0.25">
      <c r="A28" s="70" t="s">
        <v>85</v>
      </c>
      <c r="B28" s="83">
        <v>1.3</v>
      </c>
      <c r="C28" s="84"/>
      <c r="D28" s="84">
        <f>ROUND(+$I$28-(($I$28-$B$28)*(11/12)),1)</f>
        <v>1.6</v>
      </c>
      <c r="E28" s="84">
        <f>ROUND(+$I$28-(($I$28-$B$28)*(9/12)),1)</f>
        <v>2.2999999999999998</v>
      </c>
      <c r="F28" s="84">
        <f>ROUND(+$I$28-(($I$28-$B$28)*(6/12)),1)</f>
        <v>3.2</v>
      </c>
      <c r="G28" s="84">
        <f>ROUND(+$I$28-(($I$28-$B$28)*(3/12)),1)</f>
        <v>4.2</v>
      </c>
      <c r="H28" s="84">
        <f>ROUND(+$I$28-(($I$28-$B$28)*(1/12)),1)</f>
        <v>4.8</v>
      </c>
      <c r="I28" s="83">
        <v>5.0999999999999996</v>
      </c>
      <c r="J28" s="84">
        <f>ROUND(+$I$28-(($I$28-$P$28)*(1/12)),1)</f>
        <v>4.8</v>
      </c>
      <c r="K28" s="84">
        <f>ROUND(+$I$28-(($I$28-$P$28)*(3/12)),1)</f>
        <v>4.2</v>
      </c>
      <c r="L28" s="84">
        <f>ROUND(+$I$28-(($I$28-$P$28)*(6/12)),1)</f>
        <v>3.2</v>
      </c>
      <c r="M28" s="84">
        <f>ROUND(+$I$28-(($I$28-$P$28)*(9/12)),1)</f>
        <v>2.2999999999999998</v>
      </c>
      <c r="N28" s="84">
        <f>ROUND(+$I$28-(($I$28-$P$28)*(11/12)),1)</f>
        <v>1.6</v>
      </c>
      <c r="O28" s="84"/>
      <c r="P28" s="85">
        <v>1.3</v>
      </c>
    </row>
    <row r="29" spans="1:22" ht="15" customHeight="1" thickBot="1" x14ac:dyDescent="0.3">
      <c r="A29" s="70" t="s">
        <v>111</v>
      </c>
      <c r="B29" s="86">
        <v>0</v>
      </c>
      <c r="C29" s="87"/>
      <c r="D29" s="84">
        <f>ROUND(+$I$29-(($I$29-$B$29)*(11/12)),1)</f>
        <v>0</v>
      </c>
      <c r="E29" s="84">
        <f>ROUND(+$I$29-(($I$29-$B$29)*(9/12)),1)</f>
        <v>0</v>
      </c>
      <c r="F29" s="84">
        <f>ROUND(+$I$29-(($I$29-$B$29)*(6/12)),1)</f>
        <v>0</v>
      </c>
      <c r="G29" s="84">
        <f>ROUND(+$I$29-(($I$29-$B$29)*(3/12)),1)</f>
        <v>0</v>
      </c>
      <c r="H29" s="84">
        <f>ROUND(+$I$29-(($I$29-$B$29)*(1/12)),1)</f>
        <v>0</v>
      </c>
      <c r="I29" s="86">
        <v>0</v>
      </c>
      <c r="J29" s="84">
        <f>ROUND(+$I$29-(($I$29-$P$29)*(1/12)),1)</f>
        <v>0</v>
      </c>
      <c r="K29" s="84">
        <f>ROUND(+$I$29-(($I$29-$P$29)*(3/12)),1)</f>
        <v>0</v>
      </c>
      <c r="L29" s="84">
        <f>ROUND(+$I$29-(($I$29-$P$29)*(6/12)),1)</f>
        <v>0</v>
      </c>
      <c r="M29" s="84">
        <f>ROUND(+$I$29-(($I$29-$P$29)*(9/12)),1)</f>
        <v>0</v>
      </c>
      <c r="N29" s="84">
        <f>ROUND(+$I$29-(($I$29-$P$29)*(11/12)),1)</f>
        <v>0</v>
      </c>
      <c r="O29" s="87"/>
      <c r="P29" s="88">
        <v>0</v>
      </c>
    </row>
    <row r="30" spans="1:22" ht="15" customHeight="1" thickBot="1" x14ac:dyDescent="0.3">
      <c r="A30" s="71" t="s">
        <v>113</v>
      </c>
      <c r="B30" s="89">
        <f t="shared" ref="B30:H30" si="3">+B29+B28</f>
        <v>1.3</v>
      </c>
      <c r="C30" s="89"/>
      <c r="D30" s="89">
        <f t="shared" si="3"/>
        <v>1.6</v>
      </c>
      <c r="E30" s="89">
        <f t="shared" si="3"/>
        <v>2.2999999999999998</v>
      </c>
      <c r="F30" s="89">
        <f t="shared" si="3"/>
        <v>3.2</v>
      </c>
      <c r="G30" s="89">
        <f t="shared" si="3"/>
        <v>4.2</v>
      </c>
      <c r="H30" s="89">
        <f t="shared" si="3"/>
        <v>4.8</v>
      </c>
      <c r="I30" s="89">
        <f>+I29+I28</f>
        <v>5.0999999999999996</v>
      </c>
      <c r="J30" s="89">
        <f t="shared" ref="J30:P30" si="4">+J29+J28</f>
        <v>4.8</v>
      </c>
      <c r="K30" s="89">
        <f t="shared" si="4"/>
        <v>4.2</v>
      </c>
      <c r="L30" s="89">
        <f t="shared" si="4"/>
        <v>3.2</v>
      </c>
      <c r="M30" s="89">
        <f t="shared" si="4"/>
        <v>2.2999999999999998</v>
      </c>
      <c r="N30" s="89">
        <f t="shared" si="4"/>
        <v>1.6</v>
      </c>
      <c r="O30" s="89"/>
      <c r="P30" s="90">
        <f t="shared" si="4"/>
        <v>1.3</v>
      </c>
    </row>
    <row r="31" spans="1:22" ht="15" customHeight="1" x14ac:dyDescent="0.25">
      <c r="A31" s="74" t="s">
        <v>87</v>
      </c>
      <c r="B31" s="84">
        <f>+B30</f>
        <v>1.3</v>
      </c>
      <c r="C31" s="84"/>
      <c r="D31" s="84">
        <f t="shared" ref="D31:P31" si="5">+D30</f>
        <v>1.6</v>
      </c>
      <c r="E31" s="84">
        <f t="shared" si="5"/>
        <v>2.2999999999999998</v>
      </c>
      <c r="F31" s="84">
        <f t="shared" si="5"/>
        <v>3.2</v>
      </c>
      <c r="G31" s="84">
        <f t="shared" si="5"/>
        <v>4.2</v>
      </c>
      <c r="H31" s="84">
        <f t="shared" si="5"/>
        <v>4.8</v>
      </c>
      <c r="I31" s="84">
        <f t="shared" si="5"/>
        <v>5.0999999999999996</v>
      </c>
      <c r="J31" s="84">
        <f t="shared" si="5"/>
        <v>4.8</v>
      </c>
      <c r="K31" s="84">
        <f t="shared" si="5"/>
        <v>4.2</v>
      </c>
      <c r="L31" s="84">
        <f t="shared" si="5"/>
        <v>3.2</v>
      </c>
      <c r="M31" s="84">
        <f t="shared" si="5"/>
        <v>2.2999999999999998</v>
      </c>
      <c r="N31" s="84">
        <f t="shared" si="5"/>
        <v>1.6</v>
      </c>
      <c r="O31" s="84"/>
      <c r="P31" s="91">
        <f t="shared" si="5"/>
        <v>1.3</v>
      </c>
    </row>
    <row r="32" spans="1:22" ht="15" customHeight="1" x14ac:dyDescent="0.25">
      <c r="A32" s="74" t="s">
        <v>88</v>
      </c>
      <c r="B32" s="92">
        <v>1.3</v>
      </c>
      <c r="C32" s="93"/>
      <c r="D32" s="93">
        <f>+B32</f>
        <v>1.3</v>
      </c>
      <c r="E32" s="93">
        <f>+D32</f>
        <v>1.3</v>
      </c>
      <c r="F32" s="93">
        <f t="shared" ref="F32:N33" si="6">+E32</f>
        <v>1.3</v>
      </c>
      <c r="G32" s="93">
        <f t="shared" si="6"/>
        <v>1.3</v>
      </c>
      <c r="H32" s="93">
        <f t="shared" si="6"/>
        <v>1.3</v>
      </c>
      <c r="I32" s="93">
        <f t="shared" si="6"/>
        <v>1.3</v>
      </c>
      <c r="J32" s="93">
        <f t="shared" si="6"/>
        <v>1.3</v>
      </c>
      <c r="K32" s="93">
        <f t="shared" si="6"/>
        <v>1.3</v>
      </c>
      <c r="L32" s="93">
        <f t="shared" si="6"/>
        <v>1.3</v>
      </c>
      <c r="M32" s="93">
        <f t="shared" si="6"/>
        <v>1.3</v>
      </c>
      <c r="N32" s="93">
        <f t="shared" si="6"/>
        <v>1.3</v>
      </c>
      <c r="O32" s="93"/>
      <c r="P32" s="94">
        <f>+N32</f>
        <v>1.3</v>
      </c>
    </row>
    <row r="33" spans="1:19" ht="15" customHeight="1" thickBot="1" x14ac:dyDescent="0.3">
      <c r="A33" s="74" t="s">
        <v>89</v>
      </c>
      <c r="B33" s="86">
        <v>3</v>
      </c>
      <c r="C33" s="93"/>
      <c r="D33" s="93">
        <f>+B33</f>
        <v>3</v>
      </c>
      <c r="E33" s="93">
        <f>+D33</f>
        <v>3</v>
      </c>
      <c r="F33" s="93">
        <f t="shared" si="6"/>
        <v>3</v>
      </c>
      <c r="G33" s="93">
        <f t="shared" si="6"/>
        <v>3</v>
      </c>
      <c r="H33" s="93">
        <f t="shared" si="6"/>
        <v>3</v>
      </c>
      <c r="I33" s="93">
        <f t="shared" si="6"/>
        <v>3</v>
      </c>
      <c r="J33" s="93">
        <f t="shared" si="6"/>
        <v>3</v>
      </c>
      <c r="K33" s="93">
        <f t="shared" si="6"/>
        <v>3</v>
      </c>
      <c r="L33" s="93">
        <f t="shared" si="6"/>
        <v>3</v>
      </c>
      <c r="M33" s="93">
        <f t="shared" si="6"/>
        <v>3</v>
      </c>
      <c r="N33" s="93">
        <f t="shared" si="6"/>
        <v>3</v>
      </c>
      <c r="O33" s="93"/>
      <c r="P33" s="94">
        <f>+N33</f>
        <v>3</v>
      </c>
    </row>
    <row r="34" spans="1:19" ht="15" customHeight="1" thickBot="1" x14ac:dyDescent="0.3">
      <c r="A34" s="75" t="s">
        <v>90</v>
      </c>
      <c r="B34" s="95">
        <f>+B31-B32+B33</f>
        <v>3</v>
      </c>
      <c r="C34" s="95"/>
      <c r="D34" s="95">
        <f t="shared" ref="D34:P34" si="7">+D31-D32+D33</f>
        <v>3.3</v>
      </c>
      <c r="E34" s="95">
        <f t="shared" si="7"/>
        <v>4</v>
      </c>
      <c r="F34" s="95">
        <f t="shared" si="7"/>
        <v>4.9000000000000004</v>
      </c>
      <c r="G34" s="95">
        <f t="shared" si="7"/>
        <v>5.9</v>
      </c>
      <c r="H34" s="95">
        <f t="shared" si="7"/>
        <v>6.5</v>
      </c>
      <c r="I34" s="95">
        <f t="shared" si="7"/>
        <v>6.8</v>
      </c>
      <c r="J34" s="95">
        <f t="shared" si="7"/>
        <v>6.5</v>
      </c>
      <c r="K34" s="95">
        <f t="shared" si="7"/>
        <v>5.9</v>
      </c>
      <c r="L34" s="95">
        <f t="shared" si="7"/>
        <v>4.9000000000000004</v>
      </c>
      <c r="M34" s="95">
        <f t="shared" si="7"/>
        <v>4</v>
      </c>
      <c r="N34" s="95">
        <f t="shared" si="7"/>
        <v>3.3</v>
      </c>
      <c r="O34" s="95"/>
      <c r="P34" s="96">
        <f t="shared" si="7"/>
        <v>3</v>
      </c>
    </row>
    <row r="35" spans="1:19" ht="15" customHeight="1" thickTop="1" thickBot="1" x14ac:dyDescent="0.3">
      <c r="A35" s="164" t="s">
        <v>75</v>
      </c>
      <c r="B35" s="165"/>
      <c r="C35" s="165"/>
      <c r="D35" s="165"/>
      <c r="E35" s="165"/>
      <c r="F35" s="165"/>
      <c r="G35" s="165"/>
      <c r="H35" s="165"/>
      <c r="I35" s="165"/>
      <c r="J35" s="165"/>
      <c r="K35" s="165"/>
      <c r="L35" s="165"/>
      <c r="M35" s="165"/>
      <c r="N35" s="165"/>
      <c r="O35" s="165"/>
      <c r="P35" s="166"/>
    </row>
    <row r="36" spans="1:19" ht="15" customHeight="1" thickTop="1" x14ac:dyDescent="0.25">
      <c r="A36" s="46" t="s">
        <v>104</v>
      </c>
      <c r="B36" s="109">
        <f>+B33</f>
        <v>3</v>
      </c>
      <c r="C36" s="167" t="s">
        <v>102</v>
      </c>
      <c r="D36" s="168"/>
      <c r="E36" s="168"/>
      <c r="F36" s="168"/>
      <c r="G36" s="168"/>
      <c r="H36" s="168"/>
      <c r="I36" s="168"/>
      <c r="J36" s="168"/>
      <c r="K36" s="168"/>
      <c r="L36" s="168"/>
      <c r="M36" s="168"/>
      <c r="N36" s="168"/>
      <c r="O36" s="168"/>
      <c r="P36" s="169"/>
    </row>
    <row r="37" spans="1:19" ht="15" customHeight="1" x14ac:dyDescent="0.25">
      <c r="A37" s="47" t="s">
        <v>105</v>
      </c>
      <c r="B37" s="110">
        <f>+B32</f>
        <v>1.3</v>
      </c>
      <c r="C37" s="131" t="s">
        <v>84</v>
      </c>
      <c r="D37" s="133"/>
      <c r="E37" s="133"/>
      <c r="F37" s="133"/>
      <c r="G37" s="133"/>
      <c r="H37" s="133"/>
      <c r="I37" s="133"/>
      <c r="J37" s="133"/>
      <c r="K37" s="133"/>
      <c r="L37" s="133"/>
      <c r="M37" s="133"/>
      <c r="N37" s="133"/>
      <c r="O37" s="133"/>
      <c r="P37" s="160"/>
    </row>
    <row r="38" spans="1:19" ht="15" customHeight="1" thickBot="1" x14ac:dyDescent="0.3">
      <c r="A38" s="48" t="s">
        <v>81</v>
      </c>
      <c r="B38" s="111">
        <f>+B36-B37</f>
        <v>1.7</v>
      </c>
      <c r="C38" s="161" t="s">
        <v>109</v>
      </c>
      <c r="D38" s="162"/>
      <c r="E38" s="162"/>
      <c r="F38" s="162"/>
      <c r="G38" s="162"/>
      <c r="H38" s="162"/>
      <c r="I38" s="162"/>
      <c r="J38" s="162"/>
      <c r="K38" s="162"/>
      <c r="L38" s="162"/>
      <c r="M38" s="162"/>
      <c r="N38" s="162"/>
      <c r="O38" s="162"/>
      <c r="P38" s="163"/>
    </row>
    <row r="39" spans="1:19" ht="15" customHeight="1" thickTop="1" x14ac:dyDescent="0.25">
      <c r="A39" s="178" t="s">
        <v>79</v>
      </c>
      <c r="B39" s="179"/>
      <c r="C39" s="180"/>
      <c r="D39" s="180"/>
      <c r="E39" s="180"/>
      <c r="F39" s="180"/>
      <c r="G39" s="180"/>
      <c r="H39" s="180"/>
      <c r="I39" s="180"/>
      <c r="J39" s="180"/>
      <c r="K39" s="180"/>
      <c r="L39" s="180"/>
      <c r="M39" s="180"/>
      <c r="N39" s="180"/>
      <c r="O39" s="180"/>
      <c r="P39" s="181"/>
    </row>
    <row r="40" spans="1:19" ht="15" customHeight="1" x14ac:dyDescent="0.25">
      <c r="A40" s="78" t="s">
        <v>98</v>
      </c>
      <c r="B40" s="98"/>
      <c r="C40" s="173" t="s">
        <v>100</v>
      </c>
      <c r="D40" s="174"/>
      <c r="E40" s="174"/>
      <c r="F40" s="174"/>
      <c r="G40" s="174"/>
      <c r="H40" s="174"/>
      <c r="I40" s="174"/>
      <c r="J40" s="174"/>
      <c r="K40" s="174"/>
      <c r="L40" s="174"/>
      <c r="M40" s="174"/>
      <c r="N40" s="174"/>
      <c r="O40" s="174"/>
      <c r="P40" s="175"/>
    </row>
    <row r="41" spans="1:19" ht="15" customHeight="1" x14ac:dyDescent="0.25">
      <c r="A41" s="78" t="s">
        <v>96</v>
      </c>
      <c r="B41" s="99">
        <v>0.8</v>
      </c>
      <c r="C41" s="173" t="s">
        <v>110</v>
      </c>
      <c r="D41" s="174"/>
      <c r="E41" s="174"/>
      <c r="F41" s="174"/>
      <c r="G41" s="174"/>
      <c r="H41" s="174"/>
      <c r="I41" s="174"/>
      <c r="J41" s="174"/>
      <c r="K41" s="174"/>
      <c r="L41" s="174"/>
      <c r="M41" s="174"/>
      <c r="N41" s="174"/>
      <c r="O41" s="174"/>
      <c r="P41" s="175"/>
    </row>
    <row r="42" spans="1:19" ht="48" customHeight="1" x14ac:dyDescent="0.25">
      <c r="A42" s="50" t="s">
        <v>73</v>
      </c>
      <c r="B42" s="97">
        <f>IF(B40 &lt;&gt; 0,+B36-(B30+B40),+IF(B41 &lt;&gt; 0,+B36+(B41-B30),0))</f>
        <v>2.5</v>
      </c>
      <c r="C42" s="146" t="s">
        <v>82</v>
      </c>
      <c r="D42" s="147"/>
      <c r="E42" s="147"/>
      <c r="F42" s="147"/>
      <c r="G42" s="147"/>
      <c r="H42" s="147"/>
      <c r="I42" s="147"/>
      <c r="J42" s="147"/>
      <c r="K42" s="147"/>
      <c r="L42" s="147"/>
      <c r="M42" s="147"/>
      <c r="N42" s="147"/>
      <c r="O42" s="147"/>
      <c r="P42" s="182"/>
    </row>
    <row r="43" spans="1:19" ht="15" customHeight="1" x14ac:dyDescent="0.25">
      <c r="A43" s="49" t="s">
        <v>69</v>
      </c>
      <c r="B43" s="79">
        <f>ROUND(+(I30-B30)/12,2)</f>
        <v>0.32</v>
      </c>
      <c r="C43" s="131" t="s">
        <v>74</v>
      </c>
      <c r="D43" s="176"/>
      <c r="E43" s="176"/>
      <c r="F43" s="176"/>
      <c r="G43" s="176"/>
      <c r="H43" s="176"/>
      <c r="I43" s="176"/>
      <c r="J43" s="176"/>
      <c r="K43" s="176"/>
      <c r="L43" s="176"/>
      <c r="M43" s="176"/>
      <c r="N43" s="176"/>
      <c r="O43" s="176"/>
      <c r="P43" s="177"/>
    </row>
    <row r="44" spans="1:19" ht="15" customHeight="1" x14ac:dyDescent="0.25">
      <c r="A44" s="51" t="s">
        <v>70</v>
      </c>
      <c r="B44" s="80">
        <f>ROUND(B42/B43,0)</f>
        <v>8</v>
      </c>
      <c r="C44" s="131" t="s">
        <v>83</v>
      </c>
      <c r="D44" s="133"/>
      <c r="E44" s="133"/>
      <c r="F44" s="133"/>
      <c r="G44" s="133"/>
      <c r="H44" s="133"/>
      <c r="I44" s="133"/>
      <c r="J44" s="133"/>
      <c r="K44" s="133"/>
      <c r="L44" s="133"/>
      <c r="M44" s="133"/>
      <c r="N44" s="133"/>
      <c r="O44" s="133"/>
      <c r="P44" s="160"/>
    </row>
    <row r="45" spans="1:19" ht="15" customHeight="1" thickBot="1" x14ac:dyDescent="0.3">
      <c r="A45" s="48" t="s">
        <v>91</v>
      </c>
      <c r="B45" s="100">
        <f>B27+(LOOKUP(B44,A55:B66)/1440)</f>
        <v>0.75555555555555554</v>
      </c>
      <c r="C45" s="161" t="s">
        <v>106</v>
      </c>
      <c r="D45" s="162"/>
      <c r="E45" s="162"/>
      <c r="F45" s="162"/>
      <c r="G45" s="162"/>
      <c r="H45" s="162"/>
      <c r="I45" s="162"/>
      <c r="J45" s="162"/>
      <c r="K45" s="162"/>
      <c r="L45" s="162"/>
      <c r="M45" s="162"/>
      <c r="N45" s="162"/>
      <c r="O45" s="162"/>
      <c r="P45" s="163"/>
    </row>
    <row r="46" spans="1:19" ht="15" customHeight="1" thickTop="1" x14ac:dyDescent="0.25">
      <c r="A46" s="178" t="s">
        <v>80</v>
      </c>
      <c r="B46" s="180"/>
      <c r="C46" s="180"/>
      <c r="D46" s="180"/>
      <c r="E46" s="180"/>
      <c r="F46" s="180"/>
      <c r="G46" s="180"/>
      <c r="H46" s="180"/>
      <c r="I46" s="180"/>
      <c r="J46" s="180"/>
      <c r="K46" s="180"/>
      <c r="L46" s="180"/>
      <c r="M46" s="180"/>
      <c r="N46" s="180"/>
      <c r="O46" s="180"/>
      <c r="P46" s="181"/>
    </row>
    <row r="47" spans="1:19" ht="48" customHeight="1" x14ac:dyDescent="0.25">
      <c r="A47" s="50" t="s">
        <v>77</v>
      </c>
      <c r="B47" s="97">
        <f>IF(B40&lt;&gt;0,(+I30+B40)-B33)+IF(B41&lt;&gt;0,+I30-(B41+B33),0)</f>
        <v>1.2999999999999998</v>
      </c>
      <c r="C47" s="146" t="s">
        <v>92</v>
      </c>
      <c r="D47" s="147"/>
      <c r="E47" s="147"/>
      <c r="F47" s="147"/>
      <c r="G47" s="147"/>
      <c r="H47" s="147"/>
      <c r="I47" s="147"/>
      <c r="J47" s="147"/>
      <c r="K47" s="147"/>
      <c r="L47" s="147"/>
      <c r="M47" s="147"/>
      <c r="N47" s="147"/>
      <c r="O47" s="147"/>
      <c r="P47" s="182"/>
      <c r="R47"/>
      <c r="S47"/>
    </row>
    <row r="48" spans="1:19" ht="15" customHeight="1" x14ac:dyDescent="0.25">
      <c r="A48" s="49" t="s">
        <v>78</v>
      </c>
      <c r="B48" s="79">
        <f>ROUND(+(I30-P30)/12,2)</f>
        <v>0.32</v>
      </c>
      <c r="C48" s="131" t="s">
        <v>74</v>
      </c>
      <c r="D48" s="176"/>
      <c r="E48" s="176"/>
      <c r="F48" s="176"/>
      <c r="G48" s="176"/>
      <c r="H48" s="176"/>
      <c r="I48" s="176"/>
      <c r="J48" s="176"/>
      <c r="K48" s="176"/>
      <c r="L48" s="176"/>
      <c r="M48" s="176"/>
      <c r="N48" s="176"/>
      <c r="O48" s="176"/>
      <c r="P48" s="177"/>
      <c r="R48"/>
      <c r="S48"/>
    </row>
    <row r="49" spans="1:19" ht="15" customHeight="1" x14ac:dyDescent="0.25">
      <c r="A49" s="51" t="s">
        <v>70</v>
      </c>
      <c r="B49" s="80">
        <f>ROUND(B47/B48,0)</f>
        <v>4</v>
      </c>
      <c r="C49" s="131" t="s">
        <v>83</v>
      </c>
      <c r="D49" s="133"/>
      <c r="E49" s="133"/>
      <c r="F49" s="133"/>
      <c r="G49" s="133"/>
      <c r="H49" s="133"/>
      <c r="I49" s="133"/>
      <c r="J49" s="133"/>
      <c r="K49" s="133"/>
      <c r="L49" s="133"/>
      <c r="M49" s="133"/>
      <c r="N49" s="133"/>
      <c r="O49" s="133"/>
      <c r="P49" s="160"/>
      <c r="R49"/>
      <c r="S49"/>
    </row>
    <row r="50" spans="1:19" ht="30" customHeight="1" thickBot="1" x14ac:dyDescent="0.3">
      <c r="A50" s="48" t="s">
        <v>86</v>
      </c>
      <c r="B50" s="100">
        <f>I27+(LOOKUP(B49,A55:B66)/1440)</f>
        <v>0.94444444444444442</v>
      </c>
      <c r="C50" s="161" t="s">
        <v>107</v>
      </c>
      <c r="D50" s="162"/>
      <c r="E50" s="162"/>
      <c r="F50" s="162"/>
      <c r="G50" s="162"/>
      <c r="H50" s="162"/>
      <c r="I50" s="162"/>
      <c r="J50" s="162"/>
      <c r="K50" s="162"/>
      <c r="L50" s="162"/>
      <c r="M50" s="162"/>
      <c r="N50" s="162"/>
      <c r="O50" s="162"/>
      <c r="P50" s="163"/>
      <c r="R50"/>
      <c r="S50"/>
    </row>
    <row r="51" spans="1:19" ht="40.5" customHeight="1" thickTop="1" thickBot="1" x14ac:dyDescent="0.3">
      <c r="A51" s="170" t="s">
        <v>120</v>
      </c>
      <c r="B51" s="171"/>
      <c r="C51" s="171"/>
      <c r="D51" s="171"/>
      <c r="E51" s="171"/>
      <c r="F51" s="171"/>
      <c r="G51" s="171"/>
      <c r="H51" s="171"/>
      <c r="I51" s="171"/>
      <c r="J51" s="171"/>
      <c r="K51" s="171"/>
      <c r="L51" s="171"/>
      <c r="M51" s="171"/>
      <c r="N51" s="171"/>
      <c r="O51" s="171"/>
      <c r="P51" s="172"/>
      <c r="R51"/>
      <c r="S51"/>
    </row>
    <row r="52" spans="1:19" ht="15" customHeight="1" thickTop="1" x14ac:dyDescent="0.25">
      <c r="A52" s="28"/>
      <c r="B52" s="28"/>
      <c r="C52" s="28"/>
      <c r="D52" s="28"/>
      <c r="E52" s="28"/>
      <c r="F52" s="28"/>
      <c r="G52" s="28"/>
      <c r="H52" s="28"/>
      <c r="I52" s="28"/>
      <c r="J52" s="28"/>
      <c r="K52" s="28"/>
      <c r="L52" s="28"/>
      <c r="M52" s="28"/>
      <c r="N52" s="28"/>
      <c r="O52" s="28"/>
      <c r="P52" s="28"/>
      <c r="Q52"/>
      <c r="R52"/>
      <c r="S52"/>
    </row>
    <row r="53" spans="1:19" ht="15" customHeight="1" x14ac:dyDescent="0.25">
      <c r="A53" s="101" t="s">
        <v>101</v>
      </c>
      <c r="B53" s="102"/>
      <c r="C53" s="28"/>
      <c r="D53" s="28"/>
      <c r="E53" s="28"/>
      <c r="F53" s="28"/>
      <c r="G53" s="28"/>
      <c r="H53" s="28"/>
      <c r="I53" s="28"/>
      <c r="J53" s="28"/>
      <c r="K53" s="28"/>
      <c r="L53" s="28"/>
      <c r="M53" s="28"/>
      <c r="N53" s="28"/>
      <c r="O53" s="28"/>
      <c r="P53" s="28"/>
      <c r="Q53"/>
      <c r="R53"/>
      <c r="S53"/>
    </row>
    <row r="54" spans="1:19" ht="15" customHeight="1" x14ac:dyDescent="0.25">
      <c r="A54" s="103" t="s">
        <v>97</v>
      </c>
      <c r="B54" s="104" t="s">
        <v>99</v>
      </c>
      <c r="C54" s="28"/>
      <c r="D54" s="28"/>
      <c r="E54" s="28"/>
      <c r="F54" s="28"/>
      <c r="G54" s="28"/>
      <c r="H54" s="28"/>
      <c r="I54" s="28"/>
      <c r="J54" s="28"/>
      <c r="K54" s="28"/>
      <c r="L54" s="28"/>
      <c r="M54" s="28"/>
      <c r="N54" s="28"/>
      <c r="O54" s="28"/>
      <c r="P54" s="28"/>
      <c r="Q54"/>
      <c r="R54"/>
      <c r="S54"/>
    </row>
    <row r="55" spans="1:19" ht="15" customHeight="1" x14ac:dyDescent="0.25">
      <c r="A55" s="105">
        <v>1</v>
      </c>
      <c r="B55" s="106">
        <v>60</v>
      </c>
      <c r="C55" s="28"/>
      <c r="D55" s="28"/>
      <c r="E55" s="28"/>
      <c r="F55" s="28"/>
      <c r="G55" s="28"/>
      <c r="H55" s="28"/>
      <c r="I55" s="28"/>
      <c r="J55" s="28"/>
      <c r="K55" s="28"/>
      <c r="L55" s="28"/>
      <c r="M55" s="28"/>
      <c r="N55" s="28"/>
      <c r="O55" s="28"/>
      <c r="P55" s="28"/>
      <c r="Q55"/>
      <c r="R55"/>
      <c r="S55"/>
    </row>
    <row r="56" spans="1:19" ht="15" customHeight="1" x14ac:dyDescent="0.25">
      <c r="A56" s="105">
        <v>2</v>
      </c>
      <c r="B56" s="106">
        <v>90</v>
      </c>
      <c r="C56" s="28"/>
      <c r="D56" s="28"/>
      <c r="E56" s="28"/>
      <c r="F56" s="28"/>
      <c r="G56" s="28"/>
      <c r="H56" s="28"/>
      <c r="I56" s="28"/>
      <c r="J56" s="28"/>
      <c r="K56" s="28"/>
      <c r="L56" s="28"/>
      <c r="M56" s="28"/>
      <c r="N56" s="28"/>
      <c r="O56" s="28"/>
      <c r="P56" s="28"/>
      <c r="Q56"/>
      <c r="R56"/>
      <c r="S56"/>
    </row>
    <row r="57" spans="1:19" ht="15" customHeight="1" x14ac:dyDescent="0.25">
      <c r="A57" s="105">
        <v>3</v>
      </c>
      <c r="B57" s="106">
        <v>120</v>
      </c>
      <c r="C57" s="28"/>
      <c r="D57" s="28"/>
      <c r="E57" s="28"/>
      <c r="F57" s="28"/>
      <c r="G57" s="28"/>
      <c r="H57" s="28"/>
      <c r="I57" s="28"/>
      <c r="J57" s="28"/>
      <c r="K57" s="28"/>
      <c r="L57" s="28"/>
      <c r="M57" s="28"/>
      <c r="N57" s="28"/>
      <c r="O57" s="28"/>
      <c r="P57" s="28"/>
      <c r="Q57"/>
      <c r="R57"/>
      <c r="S57"/>
    </row>
    <row r="58" spans="1:19" ht="15" customHeight="1" x14ac:dyDescent="0.25">
      <c r="A58" s="105">
        <v>4</v>
      </c>
      <c r="B58" s="106">
        <v>140</v>
      </c>
      <c r="C58" s="28"/>
      <c r="D58" s="28"/>
      <c r="E58" s="28"/>
      <c r="F58" s="28"/>
      <c r="G58" s="28"/>
      <c r="H58" s="28"/>
      <c r="I58" s="28"/>
      <c r="J58" s="28"/>
      <c r="K58" s="28"/>
      <c r="L58" s="28"/>
      <c r="M58" s="28"/>
      <c r="N58" s="28"/>
      <c r="O58" s="28"/>
      <c r="P58" s="28"/>
      <c r="Q58"/>
      <c r="R58"/>
      <c r="S58"/>
    </row>
    <row r="59" spans="1:19" ht="15" customHeight="1" x14ac:dyDescent="0.25">
      <c r="A59" s="105">
        <v>5</v>
      </c>
      <c r="B59" s="106">
        <v>160</v>
      </c>
      <c r="C59" s="28"/>
      <c r="D59" s="28"/>
      <c r="E59" s="28"/>
      <c r="F59" s="28"/>
      <c r="G59" s="28"/>
      <c r="H59" s="28"/>
      <c r="I59" s="28"/>
      <c r="J59" s="28"/>
      <c r="K59" s="28"/>
      <c r="L59" s="28"/>
      <c r="M59" s="28"/>
      <c r="N59" s="28"/>
      <c r="O59" s="28"/>
      <c r="P59" s="28"/>
      <c r="Q59"/>
      <c r="R59"/>
      <c r="S59"/>
    </row>
    <row r="60" spans="1:19" ht="15" customHeight="1" x14ac:dyDescent="0.25">
      <c r="A60" s="105">
        <v>6</v>
      </c>
      <c r="B60" s="106">
        <v>180</v>
      </c>
      <c r="C60" s="28"/>
      <c r="D60" s="28"/>
      <c r="E60" s="28"/>
      <c r="F60" s="28"/>
      <c r="G60" s="28"/>
      <c r="H60" s="28"/>
      <c r="I60" s="28"/>
      <c r="J60" s="28"/>
      <c r="K60" s="28"/>
      <c r="L60" s="28"/>
      <c r="M60" s="28"/>
      <c r="N60" s="28"/>
      <c r="O60" s="28"/>
      <c r="P60" s="28"/>
      <c r="Q60"/>
      <c r="R60"/>
      <c r="S60"/>
    </row>
    <row r="61" spans="1:19" ht="15" customHeight="1" x14ac:dyDescent="0.25">
      <c r="A61" s="105">
        <v>7</v>
      </c>
      <c r="B61" s="106">
        <v>200</v>
      </c>
      <c r="C61" s="28"/>
      <c r="D61" s="28"/>
      <c r="E61" s="28"/>
      <c r="F61" s="28"/>
      <c r="G61" s="28"/>
      <c r="H61" s="28"/>
      <c r="I61" s="28"/>
      <c r="J61" s="28"/>
      <c r="K61" s="28"/>
      <c r="L61" s="28"/>
      <c r="M61" s="28"/>
      <c r="N61" s="28"/>
      <c r="O61" s="28"/>
      <c r="P61" s="28"/>
      <c r="Q61"/>
      <c r="R61"/>
      <c r="S61"/>
    </row>
    <row r="62" spans="1:19" x14ac:dyDescent="0.25">
      <c r="A62" s="105">
        <v>8</v>
      </c>
      <c r="B62" s="106">
        <v>220</v>
      </c>
      <c r="C62" s="28"/>
      <c r="D62" s="28"/>
      <c r="E62" s="28"/>
      <c r="F62" s="28"/>
      <c r="G62" s="28"/>
      <c r="H62" s="28"/>
      <c r="I62" s="28"/>
      <c r="J62" s="28"/>
      <c r="K62" s="28"/>
      <c r="L62" s="28"/>
      <c r="M62" s="28"/>
      <c r="N62" s="28"/>
      <c r="O62" s="28"/>
      <c r="P62" s="28"/>
      <c r="Q62"/>
      <c r="R62"/>
      <c r="S62"/>
    </row>
    <row r="63" spans="1:19" x14ac:dyDescent="0.25">
      <c r="A63" s="105">
        <v>9</v>
      </c>
      <c r="B63" s="106">
        <v>240</v>
      </c>
      <c r="C63" s="28"/>
      <c r="D63" s="28"/>
      <c r="E63" s="28"/>
      <c r="F63" s="28"/>
      <c r="G63" s="28"/>
      <c r="H63" s="28"/>
      <c r="I63" s="28"/>
      <c r="J63" s="28"/>
      <c r="K63" s="28"/>
      <c r="L63" s="28"/>
      <c r="M63" s="28"/>
      <c r="N63" s="28"/>
      <c r="O63" s="28"/>
      <c r="P63" s="28"/>
      <c r="Q63"/>
      <c r="R63"/>
      <c r="S63"/>
    </row>
    <row r="64" spans="1:19" x14ac:dyDescent="0.25">
      <c r="A64" s="105">
        <v>10</v>
      </c>
      <c r="B64" s="106">
        <v>270</v>
      </c>
      <c r="C64" s="28"/>
      <c r="D64" s="28"/>
      <c r="E64" s="28"/>
      <c r="F64" s="28"/>
      <c r="G64" s="28"/>
      <c r="H64" s="28"/>
      <c r="I64" s="28"/>
      <c r="J64" s="28"/>
      <c r="K64" s="28"/>
      <c r="L64" s="28"/>
      <c r="M64" s="28"/>
      <c r="N64" s="28"/>
      <c r="O64" s="28"/>
      <c r="P64" s="28"/>
      <c r="Q64"/>
      <c r="R64"/>
      <c r="S64"/>
    </row>
    <row r="65" spans="1:19" x14ac:dyDescent="0.25">
      <c r="A65" s="105">
        <v>11</v>
      </c>
      <c r="B65" s="106">
        <v>300</v>
      </c>
      <c r="C65" s="28"/>
      <c r="D65" s="28"/>
      <c r="E65" s="28"/>
      <c r="F65" s="28"/>
      <c r="G65" s="28"/>
      <c r="H65" s="28"/>
      <c r="I65" s="28"/>
      <c r="J65" s="28"/>
      <c r="K65" s="28"/>
      <c r="L65" s="28"/>
      <c r="M65" s="28"/>
      <c r="N65" s="28"/>
      <c r="O65" s="28"/>
      <c r="P65" s="28"/>
      <c r="Q65"/>
      <c r="R65"/>
      <c r="S65"/>
    </row>
    <row r="66" spans="1:19" x14ac:dyDescent="0.25">
      <c r="A66" s="107">
        <v>12</v>
      </c>
      <c r="B66" s="108">
        <v>360</v>
      </c>
      <c r="C66" s="28"/>
      <c r="D66" s="28"/>
      <c r="E66" s="28"/>
      <c r="F66" s="28"/>
      <c r="G66" s="28"/>
      <c r="H66" s="28"/>
      <c r="I66" s="28"/>
      <c r="J66" s="28"/>
      <c r="K66" s="28"/>
      <c r="L66" s="28"/>
      <c r="M66" s="28"/>
      <c r="N66" s="28"/>
      <c r="O66" s="28"/>
      <c r="P66" s="28"/>
      <c r="Q66"/>
      <c r="R66"/>
      <c r="S66"/>
    </row>
  </sheetData>
  <mergeCells count="78">
    <mergeCell ref="B17:D17"/>
    <mergeCell ref="E17:G17"/>
    <mergeCell ref="H17:J17"/>
    <mergeCell ref="K17:M17"/>
    <mergeCell ref="N17:P17"/>
    <mergeCell ref="A51:P51"/>
    <mergeCell ref="C40:P40"/>
    <mergeCell ref="C41:P41"/>
    <mergeCell ref="C43:P43"/>
    <mergeCell ref="C48:P48"/>
    <mergeCell ref="A46:P46"/>
    <mergeCell ref="C47:P47"/>
    <mergeCell ref="C49:P49"/>
    <mergeCell ref="C50:P50"/>
    <mergeCell ref="C42:P42"/>
    <mergeCell ref="A21:P21"/>
    <mergeCell ref="C44:P44"/>
    <mergeCell ref="C45:P45"/>
    <mergeCell ref="A35:P35"/>
    <mergeCell ref="C36:P36"/>
    <mergeCell ref="C37:P37"/>
    <mergeCell ref="C38:P38"/>
    <mergeCell ref="A39:P39"/>
    <mergeCell ref="B19:D19"/>
    <mergeCell ref="E19:G19"/>
    <mergeCell ref="H19:J19"/>
    <mergeCell ref="K19:M19"/>
    <mergeCell ref="N19:P19"/>
    <mergeCell ref="B18:D18"/>
    <mergeCell ref="E18:G18"/>
    <mergeCell ref="H18:J18"/>
    <mergeCell ref="K18:M18"/>
    <mergeCell ref="N18:P18"/>
    <mergeCell ref="B20:D20"/>
    <mergeCell ref="E20:G20"/>
    <mergeCell ref="H20:J20"/>
    <mergeCell ref="K20:M20"/>
    <mergeCell ref="N20:P20"/>
    <mergeCell ref="H1:I1"/>
    <mergeCell ref="J1:P1"/>
    <mergeCell ref="B1:G1"/>
    <mergeCell ref="B2:P2"/>
    <mergeCell ref="K15:M15"/>
    <mergeCell ref="F5:G5"/>
    <mergeCell ref="B12:P12"/>
    <mergeCell ref="B13:P13"/>
    <mergeCell ref="L5:P5"/>
    <mergeCell ref="L6:P6"/>
    <mergeCell ref="B3:P3"/>
    <mergeCell ref="B4:P4"/>
    <mergeCell ref="B7:P7"/>
    <mergeCell ref="B8:P8"/>
    <mergeCell ref="N14:P14"/>
    <mergeCell ref="B14:D14"/>
    <mergeCell ref="E14:G14"/>
    <mergeCell ref="H14:J14"/>
    <mergeCell ref="K14:M14"/>
    <mergeCell ref="H5:I5"/>
    <mergeCell ref="H6:I6"/>
    <mergeCell ref="J5:K5"/>
    <mergeCell ref="J6:K6"/>
    <mergeCell ref="B10:P10"/>
    <mergeCell ref="B11:P11"/>
    <mergeCell ref="B5:C5"/>
    <mergeCell ref="B6:C6"/>
    <mergeCell ref="D5:E5"/>
    <mergeCell ref="D6:E6"/>
    <mergeCell ref="F6:G6"/>
    <mergeCell ref="B9:P9"/>
    <mergeCell ref="K16:M16"/>
    <mergeCell ref="N16:P16"/>
    <mergeCell ref="E15:G15"/>
    <mergeCell ref="H15:J15"/>
    <mergeCell ref="B16:D16"/>
    <mergeCell ref="E16:G16"/>
    <mergeCell ref="H16:J16"/>
    <mergeCell ref="N15:P15"/>
    <mergeCell ref="B15:D15"/>
  </mergeCells>
  <pageMargins left="0.35433070866141736" right="0.23622047244094491" top="0.35433070866141736" bottom="0.31496062992125984" header="0" footer="0"/>
  <pageSetup paperSize="9" scale="64" orientation="portrait" r:id="rId1"/>
  <ignoredErrors>
    <ignoredError sqref="J22:O2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zoomScale="90" zoomScaleNormal="90" workbookViewId="0"/>
  </sheetViews>
  <sheetFormatPr baseColWidth="10" defaultRowHeight="15" x14ac:dyDescent="0.25"/>
  <cols>
    <col min="1" max="1" width="34.85546875" style="29" bestFit="1" customWidth="1"/>
    <col min="2" max="16" width="7.85546875" style="116" customWidth="1"/>
    <col min="17" max="19" width="9.140625" style="28" customWidth="1"/>
    <col min="20" max="256" width="9.140625" customWidth="1"/>
  </cols>
  <sheetData>
    <row r="1" spans="1:16" ht="15.75" x14ac:dyDescent="0.25">
      <c r="A1" s="31" t="s">
        <v>114</v>
      </c>
      <c r="B1" s="131"/>
      <c r="C1" s="133"/>
      <c r="D1" s="133"/>
      <c r="E1" s="133"/>
      <c r="F1" s="133"/>
      <c r="G1" s="133"/>
      <c r="H1" s="131" t="s">
        <v>76</v>
      </c>
      <c r="I1" s="132"/>
      <c r="J1" s="133"/>
      <c r="K1" s="133"/>
      <c r="L1" s="133"/>
      <c r="M1" s="133"/>
      <c r="N1" s="133"/>
      <c r="O1" s="133"/>
      <c r="P1" s="132"/>
    </row>
    <row r="2" spans="1:16" x14ac:dyDescent="0.25">
      <c r="A2" s="4" t="s">
        <v>12</v>
      </c>
      <c r="B2" s="131"/>
      <c r="C2" s="133"/>
      <c r="D2" s="133"/>
      <c r="E2" s="133"/>
      <c r="F2" s="133"/>
      <c r="G2" s="133"/>
      <c r="H2" s="133"/>
      <c r="I2" s="133"/>
      <c r="J2" s="133"/>
      <c r="K2" s="133"/>
      <c r="L2" s="133"/>
      <c r="M2" s="133"/>
      <c r="N2" s="133"/>
      <c r="O2" s="133"/>
      <c r="P2" s="132"/>
    </row>
    <row r="3" spans="1:16" x14ac:dyDescent="0.25">
      <c r="A3" s="4" t="s">
        <v>32</v>
      </c>
      <c r="B3" s="131"/>
      <c r="C3" s="133"/>
      <c r="D3" s="133"/>
      <c r="E3" s="133"/>
      <c r="F3" s="133"/>
      <c r="G3" s="133"/>
      <c r="H3" s="133"/>
      <c r="I3" s="133"/>
      <c r="J3" s="133"/>
      <c r="K3" s="133"/>
      <c r="L3" s="133"/>
      <c r="M3" s="133"/>
      <c r="N3" s="133"/>
      <c r="O3" s="133"/>
      <c r="P3" s="132"/>
    </row>
    <row r="4" spans="1:16" x14ac:dyDescent="0.25">
      <c r="A4" s="4" t="s">
        <v>33</v>
      </c>
      <c r="B4" s="131"/>
      <c r="C4" s="133"/>
      <c r="D4" s="133"/>
      <c r="E4" s="133"/>
      <c r="F4" s="133"/>
      <c r="G4" s="133"/>
      <c r="H4" s="133"/>
      <c r="I4" s="133"/>
      <c r="J4" s="133"/>
      <c r="K4" s="133"/>
      <c r="L4" s="133"/>
      <c r="M4" s="133"/>
      <c r="N4" s="133"/>
      <c r="O4" s="133"/>
      <c r="P4" s="132"/>
    </row>
    <row r="5" spans="1:16" x14ac:dyDescent="0.25">
      <c r="A5" s="11" t="s">
        <v>51</v>
      </c>
      <c r="B5" s="137" t="s">
        <v>53</v>
      </c>
      <c r="C5" s="137"/>
      <c r="D5" s="137"/>
      <c r="E5" s="137"/>
      <c r="F5" s="137" t="s">
        <v>34</v>
      </c>
      <c r="G5" s="137"/>
      <c r="H5" s="137"/>
      <c r="I5" s="137"/>
      <c r="J5" s="137" t="s">
        <v>54</v>
      </c>
      <c r="K5" s="137"/>
      <c r="L5" s="137"/>
      <c r="M5" s="137"/>
      <c r="N5" s="137"/>
      <c r="O5" s="137"/>
      <c r="P5" s="137"/>
    </row>
    <row r="6" spans="1:16" x14ac:dyDescent="0.25">
      <c r="A6" s="11" t="s">
        <v>52</v>
      </c>
      <c r="B6" s="137" t="s">
        <v>53</v>
      </c>
      <c r="C6" s="137"/>
      <c r="D6" s="137"/>
      <c r="E6" s="137"/>
      <c r="F6" s="137" t="s">
        <v>34</v>
      </c>
      <c r="G6" s="137"/>
      <c r="H6" s="137"/>
      <c r="I6" s="137"/>
      <c r="J6" s="137" t="s">
        <v>54</v>
      </c>
      <c r="K6" s="137"/>
      <c r="L6" s="137"/>
      <c r="M6" s="137"/>
      <c r="N6" s="137"/>
      <c r="O6" s="137"/>
      <c r="P6" s="137"/>
    </row>
    <row r="7" spans="1:16" ht="45" customHeight="1" x14ac:dyDescent="0.25">
      <c r="A7" s="4" t="s">
        <v>55</v>
      </c>
      <c r="B7" s="149"/>
      <c r="C7" s="150"/>
      <c r="D7" s="150"/>
      <c r="E7" s="150"/>
      <c r="F7" s="150"/>
      <c r="G7" s="150"/>
      <c r="H7" s="150"/>
      <c r="I7" s="150"/>
      <c r="J7" s="150"/>
      <c r="K7" s="150"/>
      <c r="L7" s="150"/>
      <c r="M7" s="150"/>
      <c r="N7" s="150"/>
      <c r="O7" s="150"/>
      <c r="P7" s="151"/>
    </row>
    <row r="8" spans="1:16" ht="45" customHeight="1" x14ac:dyDescent="0.25">
      <c r="A8" s="52" t="s">
        <v>25</v>
      </c>
      <c r="B8" s="149"/>
      <c r="C8" s="150"/>
      <c r="D8" s="150"/>
      <c r="E8" s="150"/>
      <c r="F8" s="150"/>
      <c r="G8" s="150"/>
      <c r="H8" s="150"/>
      <c r="I8" s="150"/>
      <c r="J8" s="150"/>
      <c r="K8" s="150"/>
      <c r="L8" s="150"/>
      <c r="M8" s="150"/>
      <c r="N8" s="150"/>
      <c r="O8" s="150"/>
      <c r="P8" s="151"/>
    </row>
    <row r="9" spans="1:16" ht="96" x14ac:dyDescent="0.25">
      <c r="A9" s="130" t="s">
        <v>126</v>
      </c>
      <c r="B9" s="143"/>
      <c r="C9" s="144"/>
      <c r="D9" s="144"/>
      <c r="E9" s="144"/>
      <c r="F9" s="144"/>
      <c r="G9" s="144"/>
      <c r="H9" s="144"/>
      <c r="I9" s="144"/>
      <c r="J9" s="144"/>
      <c r="K9" s="144"/>
      <c r="L9" s="144"/>
      <c r="M9" s="144"/>
      <c r="N9" s="144"/>
      <c r="O9" s="144"/>
      <c r="P9" s="145"/>
    </row>
    <row r="10" spans="1:16" ht="90" customHeight="1" x14ac:dyDescent="0.25">
      <c r="A10" s="56"/>
      <c r="B10" s="140"/>
      <c r="C10" s="141"/>
      <c r="D10" s="141"/>
      <c r="E10" s="141"/>
      <c r="F10" s="141"/>
      <c r="G10" s="141"/>
      <c r="H10" s="141"/>
      <c r="I10" s="141"/>
      <c r="J10" s="141"/>
      <c r="K10" s="141"/>
      <c r="L10" s="141"/>
      <c r="M10" s="141"/>
      <c r="N10" s="141"/>
      <c r="O10" s="141"/>
      <c r="P10" s="142"/>
    </row>
    <row r="11" spans="1:16" ht="57" customHeight="1" x14ac:dyDescent="0.25">
      <c r="A11" s="56"/>
      <c r="B11" s="140"/>
      <c r="C11" s="141"/>
      <c r="D11" s="141"/>
      <c r="E11" s="141"/>
      <c r="F11" s="141"/>
      <c r="G11" s="141"/>
      <c r="H11" s="141"/>
      <c r="I11" s="141"/>
      <c r="J11" s="141"/>
      <c r="K11" s="141"/>
      <c r="L11" s="141"/>
      <c r="M11" s="141"/>
      <c r="N11" s="141"/>
      <c r="O11" s="141"/>
      <c r="P11" s="142"/>
    </row>
    <row r="12" spans="1:16" ht="57" customHeight="1" x14ac:dyDescent="0.25">
      <c r="A12" s="56"/>
      <c r="B12" s="140"/>
      <c r="C12" s="141"/>
      <c r="D12" s="141"/>
      <c r="E12" s="141"/>
      <c r="F12" s="141"/>
      <c r="G12" s="141"/>
      <c r="H12" s="141"/>
      <c r="I12" s="141"/>
      <c r="J12" s="141"/>
      <c r="K12" s="141"/>
      <c r="L12" s="141"/>
      <c r="M12" s="141"/>
      <c r="N12" s="141"/>
      <c r="O12" s="141"/>
      <c r="P12" s="142"/>
    </row>
    <row r="13" spans="1:16" ht="57" customHeight="1" x14ac:dyDescent="0.25">
      <c r="A13" s="55"/>
      <c r="B13" s="146"/>
      <c r="C13" s="147"/>
      <c r="D13" s="147"/>
      <c r="E13" s="147"/>
      <c r="F13" s="147"/>
      <c r="G13" s="147"/>
      <c r="H13" s="147"/>
      <c r="I13" s="147"/>
      <c r="J13" s="147"/>
      <c r="K13" s="147"/>
      <c r="L13" s="147"/>
      <c r="M13" s="147"/>
      <c r="N13" s="147"/>
      <c r="O13" s="147"/>
      <c r="P13" s="148"/>
    </row>
    <row r="14" spans="1:16" x14ac:dyDescent="0.25">
      <c r="A14" s="30" t="s">
        <v>3</v>
      </c>
      <c r="B14" s="139">
        <v>1</v>
      </c>
      <c r="C14" s="139"/>
      <c r="D14" s="139"/>
      <c r="E14" s="139">
        <v>2</v>
      </c>
      <c r="F14" s="139"/>
      <c r="G14" s="139"/>
      <c r="H14" s="139">
        <v>3</v>
      </c>
      <c r="I14" s="139"/>
      <c r="J14" s="139"/>
      <c r="K14" s="139">
        <v>4</v>
      </c>
      <c r="L14" s="139"/>
      <c r="M14" s="139"/>
      <c r="N14" s="154">
        <v>5</v>
      </c>
      <c r="O14" s="155"/>
      <c r="P14" s="156"/>
    </row>
    <row r="15" spans="1:16" x14ac:dyDescent="0.25">
      <c r="A15" s="76" t="s">
        <v>16</v>
      </c>
      <c r="B15" s="138"/>
      <c r="C15" s="138"/>
      <c r="D15" s="138"/>
      <c r="E15" s="138"/>
      <c r="F15" s="138"/>
      <c r="G15" s="138"/>
      <c r="H15" s="137"/>
      <c r="I15" s="137"/>
      <c r="J15" s="137"/>
      <c r="K15" s="137"/>
      <c r="L15" s="137"/>
      <c r="M15" s="137"/>
      <c r="N15" s="137"/>
      <c r="O15" s="137"/>
      <c r="P15" s="137"/>
    </row>
    <row r="16" spans="1:16" x14ac:dyDescent="0.25">
      <c r="A16" s="76" t="s">
        <v>63</v>
      </c>
      <c r="B16" s="138"/>
      <c r="C16" s="138"/>
      <c r="D16" s="138"/>
      <c r="E16" s="138"/>
      <c r="F16" s="138"/>
      <c r="G16" s="138"/>
      <c r="H16" s="137"/>
      <c r="I16" s="137"/>
      <c r="J16" s="137"/>
      <c r="K16" s="137"/>
      <c r="L16" s="137"/>
      <c r="M16" s="137"/>
      <c r="N16" s="137"/>
      <c r="O16" s="137"/>
      <c r="P16" s="137"/>
    </row>
    <row r="17" spans="1:22" x14ac:dyDescent="0.25">
      <c r="A17" s="76" t="s">
        <v>64</v>
      </c>
      <c r="B17" s="183"/>
      <c r="C17" s="184"/>
      <c r="D17" s="185"/>
      <c r="E17" s="183"/>
      <c r="F17" s="184"/>
      <c r="G17" s="185"/>
      <c r="H17" s="131"/>
      <c r="I17" s="133"/>
      <c r="J17" s="132"/>
      <c r="K17" s="131"/>
      <c r="L17" s="133"/>
      <c r="M17" s="132"/>
      <c r="N17" s="131"/>
      <c r="O17" s="133"/>
      <c r="P17" s="132"/>
    </row>
    <row r="18" spans="1:22" x14ac:dyDescent="0.25">
      <c r="A18" s="76" t="s">
        <v>21</v>
      </c>
      <c r="B18" s="138"/>
      <c r="C18" s="138"/>
      <c r="D18" s="138"/>
      <c r="E18" s="138"/>
      <c r="F18" s="138"/>
      <c r="G18" s="138"/>
      <c r="H18" s="137"/>
      <c r="I18" s="137"/>
      <c r="J18" s="137"/>
      <c r="K18" s="137"/>
      <c r="L18" s="137"/>
      <c r="M18" s="137"/>
      <c r="N18" s="137"/>
      <c r="O18" s="137"/>
      <c r="P18" s="137"/>
    </row>
    <row r="19" spans="1:22" x14ac:dyDescent="0.25">
      <c r="A19" s="76" t="s">
        <v>47</v>
      </c>
      <c r="B19" s="138"/>
      <c r="C19" s="138"/>
      <c r="D19" s="138"/>
      <c r="E19" s="138"/>
      <c r="F19" s="138"/>
      <c r="G19" s="138"/>
      <c r="H19" s="137"/>
      <c r="I19" s="137"/>
      <c r="J19" s="137"/>
      <c r="K19" s="137"/>
      <c r="L19" s="137"/>
      <c r="M19" s="137"/>
      <c r="N19" s="137"/>
      <c r="O19" s="137"/>
      <c r="P19" s="137"/>
    </row>
    <row r="20" spans="1:22" ht="45" customHeight="1" thickBot="1" x14ac:dyDescent="0.3">
      <c r="A20" s="77" t="s">
        <v>93</v>
      </c>
      <c r="B20" s="152"/>
      <c r="C20" s="152"/>
      <c r="D20" s="152"/>
      <c r="E20" s="152"/>
      <c r="F20" s="152"/>
      <c r="G20" s="152"/>
      <c r="H20" s="153"/>
      <c r="I20" s="153"/>
      <c r="J20" s="153"/>
      <c r="K20" s="153"/>
      <c r="L20" s="153"/>
      <c r="M20" s="153"/>
      <c r="N20" s="153"/>
      <c r="O20" s="153"/>
      <c r="P20" s="153"/>
    </row>
    <row r="21" spans="1:22" ht="15" customHeight="1" thickTop="1" x14ac:dyDescent="0.25">
      <c r="A21" s="157" t="s">
        <v>112</v>
      </c>
      <c r="B21" s="158"/>
      <c r="C21" s="158"/>
      <c r="D21" s="158"/>
      <c r="E21" s="158"/>
      <c r="F21" s="158"/>
      <c r="G21" s="158"/>
      <c r="H21" s="158"/>
      <c r="I21" s="158"/>
      <c r="J21" s="158"/>
      <c r="K21" s="158"/>
      <c r="L21" s="158"/>
      <c r="M21" s="158"/>
      <c r="N21" s="158"/>
      <c r="O21" s="158"/>
      <c r="P21" s="159"/>
    </row>
    <row r="22" spans="1:22" x14ac:dyDescent="0.25">
      <c r="A22" s="53" t="s">
        <v>95</v>
      </c>
      <c r="B22" s="115" t="s">
        <v>4</v>
      </c>
      <c r="C22" s="115">
        <v>-6</v>
      </c>
      <c r="D22" s="115">
        <v>-5</v>
      </c>
      <c r="E22" s="115">
        <v>-4</v>
      </c>
      <c r="F22" s="115">
        <v>-3</v>
      </c>
      <c r="G22" s="115">
        <v>-2</v>
      </c>
      <c r="H22" s="115">
        <v>-1</v>
      </c>
      <c r="I22" s="115" t="s">
        <v>5</v>
      </c>
      <c r="J22" s="32" t="s">
        <v>6</v>
      </c>
      <c r="K22" s="32" t="s">
        <v>7</v>
      </c>
      <c r="L22" s="32" t="s">
        <v>8</v>
      </c>
      <c r="M22" s="32" t="s">
        <v>9</v>
      </c>
      <c r="N22" s="32" t="s">
        <v>10</v>
      </c>
      <c r="O22" s="32" t="s">
        <v>11</v>
      </c>
      <c r="P22" s="54" t="s">
        <v>4</v>
      </c>
    </row>
    <row r="23" spans="1:22" ht="15" customHeight="1" x14ac:dyDescent="0.25">
      <c r="A23" s="47" t="s">
        <v>94</v>
      </c>
      <c r="B23" s="112"/>
      <c r="C23" s="81"/>
      <c r="D23" s="81"/>
      <c r="E23" s="81"/>
      <c r="F23" s="81"/>
      <c r="G23" s="81"/>
      <c r="H23" s="81"/>
      <c r="I23" s="81"/>
      <c r="J23" s="81"/>
      <c r="K23" s="81"/>
      <c r="L23" s="81"/>
      <c r="M23" s="81"/>
      <c r="N23" s="81"/>
      <c r="O23" s="81"/>
      <c r="P23" s="82"/>
    </row>
    <row r="24" spans="1:22" ht="15" customHeight="1" x14ac:dyDescent="0.25">
      <c r="A24" s="72" t="s">
        <v>72</v>
      </c>
      <c r="B24" s="57"/>
      <c r="C24" s="58"/>
      <c r="D24" s="58">
        <f>+E24-(60/1440)</f>
        <v>-0.20833333333333331</v>
      </c>
      <c r="E24" s="58">
        <f>+F24-(60/1440)</f>
        <v>-0.16666666666666666</v>
      </c>
      <c r="F24" s="58">
        <f>+G24-(60/1440)</f>
        <v>-0.125</v>
      </c>
      <c r="G24" s="58">
        <f>+H24-(60/1440)</f>
        <v>-8.3333333333333329E-2</v>
      </c>
      <c r="H24" s="58">
        <f>+I24-(60/1440)</f>
        <v>-4.1666666666666664E-2</v>
      </c>
      <c r="I24" s="57"/>
      <c r="J24" s="58">
        <f>+I24+(60/1440)</f>
        <v>4.1666666666666664E-2</v>
      </c>
      <c r="K24" s="58">
        <f>+J24+(60/1440)</f>
        <v>8.3333333333333329E-2</v>
      </c>
      <c r="L24" s="58">
        <f>+K24+(60/1440)</f>
        <v>0.125</v>
      </c>
      <c r="M24" s="58">
        <f>+L24+(60/1440)</f>
        <v>0.16666666666666666</v>
      </c>
      <c r="N24" s="58">
        <f>+M24+(60/1440)</f>
        <v>0.20833333333333331</v>
      </c>
      <c r="O24" s="58"/>
      <c r="P24" s="59"/>
      <c r="Q24" s="36"/>
      <c r="R24" s="37"/>
      <c r="S24" s="37"/>
    </row>
    <row r="25" spans="1:22" ht="15" customHeight="1" x14ac:dyDescent="0.25">
      <c r="A25" s="72" t="s">
        <v>103</v>
      </c>
      <c r="B25" s="57"/>
      <c r="C25" s="58"/>
      <c r="D25" s="58">
        <f>+E25</f>
        <v>0</v>
      </c>
      <c r="E25" s="58">
        <f t="shared" ref="E25:G26" si="0">+F25</f>
        <v>0</v>
      </c>
      <c r="F25" s="58">
        <f t="shared" si="0"/>
        <v>0</v>
      </c>
      <c r="G25" s="58">
        <f t="shared" si="0"/>
        <v>0</v>
      </c>
      <c r="H25" s="58">
        <f>+I25</f>
        <v>0</v>
      </c>
      <c r="I25" s="60"/>
      <c r="J25" s="58">
        <f>+I25</f>
        <v>0</v>
      </c>
      <c r="K25" s="58">
        <f t="shared" ref="K25:N26" si="1">+J25</f>
        <v>0</v>
      </c>
      <c r="L25" s="58">
        <f t="shared" si="1"/>
        <v>0</v>
      </c>
      <c r="M25" s="58">
        <f t="shared" si="1"/>
        <v>0</v>
      </c>
      <c r="N25" s="58">
        <f t="shared" si="1"/>
        <v>0</v>
      </c>
      <c r="O25" s="58"/>
      <c r="P25" s="61"/>
      <c r="R25" s="68"/>
      <c r="S25" s="36"/>
    </row>
    <row r="26" spans="1:22" ht="15" customHeight="1" thickBot="1" x14ac:dyDescent="0.3">
      <c r="A26" s="72" t="s">
        <v>108</v>
      </c>
      <c r="B26" s="58">
        <f>+D26</f>
        <v>0</v>
      </c>
      <c r="C26" s="58"/>
      <c r="D26" s="58">
        <f>+E26</f>
        <v>0</v>
      </c>
      <c r="E26" s="58">
        <f t="shared" si="0"/>
        <v>0</v>
      </c>
      <c r="F26" s="58">
        <f t="shared" si="0"/>
        <v>0</v>
      </c>
      <c r="G26" s="58">
        <f t="shared" si="0"/>
        <v>0</v>
      </c>
      <c r="H26" s="58">
        <f>+I26</f>
        <v>0</v>
      </c>
      <c r="I26" s="62"/>
      <c r="J26" s="58">
        <f>+I26</f>
        <v>0</v>
      </c>
      <c r="K26" s="58">
        <f t="shared" si="1"/>
        <v>0</v>
      </c>
      <c r="L26" s="58">
        <f t="shared" si="1"/>
        <v>0</v>
      </c>
      <c r="M26" s="58">
        <f t="shared" si="1"/>
        <v>0</v>
      </c>
      <c r="N26" s="58">
        <f t="shared" si="1"/>
        <v>0</v>
      </c>
      <c r="O26" s="58"/>
      <c r="P26" s="63">
        <f>+N26</f>
        <v>0</v>
      </c>
      <c r="Q26" s="69"/>
      <c r="S26" s="36"/>
    </row>
    <row r="27" spans="1:22" ht="15" customHeight="1" thickBot="1" x14ac:dyDescent="0.3">
      <c r="A27" s="73" t="s">
        <v>71</v>
      </c>
      <c r="B27" s="64">
        <f t="shared" ref="B27:P27" si="2">+B24+B25+B26</f>
        <v>0</v>
      </c>
      <c r="C27" s="64"/>
      <c r="D27" s="64">
        <f t="shared" si="2"/>
        <v>-0.20833333333333331</v>
      </c>
      <c r="E27" s="64">
        <f t="shared" si="2"/>
        <v>-0.16666666666666666</v>
      </c>
      <c r="F27" s="64">
        <f t="shared" si="2"/>
        <v>-0.125</v>
      </c>
      <c r="G27" s="64">
        <f t="shared" si="2"/>
        <v>-8.3333333333333329E-2</v>
      </c>
      <c r="H27" s="64">
        <f t="shared" si="2"/>
        <v>-4.1666666666666664E-2</v>
      </c>
      <c r="I27" s="64">
        <f t="shared" si="2"/>
        <v>0</v>
      </c>
      <c r="J27" s="64">
        <f t="shared" si="2"/>
        <v>4.1666666666666664E-2</v>
      </c>
      <c r="K27" s="64">
        <f t="shared" si="2"/>
        <v>8.3333333333333329E-2</v>
      </c>
      <c r="L27" s="64">
        <f t="shared" si="2"/>
        <v>0.125</v>
      </c>
      <c r="M27" s="64">
        <f t="shared" si="2"/>
        <v>0.16666666666666666</v>
      </c>
      <c r="N27" s="64">
        <f t="shared" si="2"/>
        <v>0.20833333333333331</v>
      </c>
      <c r="O27" s="64"/>
      <c r="P27" s="65">
        <f t="shared" si="2"/>
        <v>0</v>
      </c>
      <c r="V27" s="35"/>
    </row>
    <row r="28" spans="1:22" ht="15" customHeight="1" x14ac:dyDescent="0.25">
      <c r="A28" s="70" t="s">
        <v>85</v>
      </c>
      <c r="B28" s="83"/>
      <c r="C28" s="84"/>
      <c r="D28" s="84">
        <f>ROUND(+$I$28-(($I$28-$B$28)*(11/12)),1)</f>
        <v>0</v>
      </c>
      <c r="E28" s="84">
        <f>ROUND(+$I$28-(($I$28-$B$28)*(9/12)),1)</f>
        <v>0</v>
      </c>
      <c r="F28" s="84">
        <f>ROUND(+$I$28-(($I$28-$B$28)*(6/12)),1)</f>
        <v>0</v>
      </c>
      <c r="G28" s="84">
        <f>ROUND(+$I$28-(($I$28-$B$28)*(3/12)),1)</f>
        <v>0</v>
      </c>
      <c r="H28" s="84">
        <f>ROUND(+$I$28-(($I$28-$B$28)*(1/12)),1)</f>
        <v>0</v>
      </c>
      <c r="I28" s="83"/>
      <c r="J28" s="84">
        <f>ROUND(+$I$28-(($I$28-$P$28)*(1/12)),1)</f>
        <v>0</v>
      </c>
      <c r="K28" s="84">
        <f>ROUND(+$I$28-(($I$28-$P$28)*(3/12)),1)</f>
        <v>0</v>
      </c>
      <c r="L28" s="84">
        <f>ROUND(+$I$28-(($I$28-$P$28)*(6/12)),1)</f>
        <v>0</v>
      </c>
      <c r="M28" s="84">
        <f>ROUND(+$I$28-(($I$28-$P$28)*(9/12)),1)</f>
        <v>0</v>
      </c>
      <c r="N28" s="84">
        <f>ROUND(+$I$28-(($I$28-$P$28)*(11/12)),1)</f>
        <v>0</v>
      </c>
      <c r="O28" s="84"/>
      <c r="P28" s="85"/>
    </row>
    <row r="29" spans="1:22" ht="15" customHeight="1" thickBot="1" x14ac:dyDescent="0.3">
      <c r="A29" s="70" t="s">
        <v>111</v>
      </c>
      <c r="B29" s="86"/>
      <c r="C29" s="87"/>
      <c r="D29" s="84">
        <f>ROUND(+$I$29-(($I$29-$B$29)*(11/12)),1)</f>
        <v>0</v>
      </c>
      <c r="E29" s="84">
        <f>ROUND(+$I$29-(($I$29-$B$29)*(9/12)),1)</f>
        <v>0</v>
      </c>
      <c r="F29" s="84">
        <f>ROUND(+$I$29-(($I$29-$B$29)*(6/12)),1)</f>
        <v>0</v>
      </c>
      <c r="G29" s="84">
        <f>ROUND(+$I$29-(($I$29-$B$29)*(3/12)),1)</f>
        <v>0</v>
      </c>
      <c r="H29" s="84">
        <f>ROUND(+$I$29-(($I$29-$B$29)*(1/12)),1)</f>
        <v>0</v>
      </c>
      <c r="I29" s="86"/>
      <c r="J29" s="84">
        <f>ROUND(+$I$29-(($I$29-$P$29)*(1/12)),1)</f>
        <v>0</v>
      </c>
      <c r="K29" s="84">
        <f>ROUND(+$I$29-(($I$29-$P$29)*(3/12)),1)</f>
        <v>0</v>
      </c>
      <c r="L29" s="84">
        <f>ROUND(+$I$29-(($I$29-$P$29)*(6/12)),1)</f>
        <v>0</v>
      </c>
      <c r="M29" s="84">
        <f>ROUND(+$I$29-(($I$29-$P$29)*(9/12)),1)</f>
        <v>0</v>
      </c>
      <c r="N29" s="84">
        <f>ROUND(+$I$29-(($I$29-$P$29)*(11/12)),1)</f>
        <v>0</v>
      </c>
      <c r="O29" s="87"/>
      <c r="P29" s="88"/>
    </row>
    <row r="30" spans="1:22" ht="15" customHeight="1" thickBot="1" x14ac:dyDescent="0.3">
      <c r="A30" s="71" t="s">
        <v>113</v>
      </c>
      <c r="B30" s="89">
        <f t="shared" ref="B30:H30" si="3">+B29+B28</f>
        <v>0</v>
      </c>
      <c r="C30" s="89"/>
      <c r="D30" s="89">
        <f t="shared" si="3"/>
        <v>0</v>
      </c>
      <c r="E30" s="89">
        <f t="shared" si="3"/>
        <v>0</v>
      </c>
      <c r="F30" s="89">
        <f t="shared" si="3"/>
        <v>0</v>
      </c>
      <c r="G30" s="89">
        <f t="shared" si="3"/>
        <v>0</v>
      </c>
      <c r="H30" s="89">
        <f t="shared" si="3"/>
        <v>0</v>
      </c>
      <c r="I30" s="89">
        <f>+I29+I28</f>
        <v>0</v>
      </c>
      <c r="J30" s="89">
        <f t="shared" ref="J30:P30" si="4">+J29+J28</f>
        <v>0</v>
      </c>
      <c r="K30" s="89">
        <f t="shared" si="4"/>
        <v>0</v>
      </c>
      <c r="L30" s="89">
        <f t="shared" si="4"/>
        <v>0</v>
      </c>
      <c r="M30" s="89">
        <f t="shared" si="4"/>
        <v>0</v>
      </c>
      <c r="N30" s="89">
        <f t="shared" si="4"/>
        <v>0</v>
      </c>
      <c r="O30" s="89"/>
      <c r="P30" s="90">
        <f t="shared" si="4"/>
        <v>0</v>
      </c>
    </row>
    <row r="31" spans="1:22" ht="15" customHeight="1" x14ac:dyDescent="0.25">
      <c r="A31" s="74" t="s">
        <v>87</v>
      </c>
      <c r="B31" s="84">
        <f>+B30</f>
        <v>0</v>
      </c>
      <c r="C31" s="84"/>
      <c r="D31" s="84">
        <f t="shared" ref="D31:P31" si="5">+D30</f>
        <v>0</v>
      </c>
      <c r="E31" s="84">
        <f t="shared" si="5"/>
        <v>0</v>
      </c>
      <c r="F31" s="84">
        <f t="shared" si="5"/>
        <v>0</v>
      </c>
      <c r="G31" s="84">
        <f t="shared" si="5"/>
        <v>0</v>
      </c>
      <c r="H31" s="84">
        <f t="shared" si="5"/>
        <v>0</v>
      </c>
      <c r="I31" s="84">
        <f t="shared" si="5"/>
        <v>0</v>
      </c>
      <c r="J31" s="84">
        <f t="shared" si="5"/>
        <v>0</v>
      </c>
      <c r="K31" s="84">
        <f t="shared" si="5"/>
        <v>0</v>
      </c>
      <c r="L31" s="84">
        <f t="shared" si="5"/>
        <v>0</v>
      </c>
      <c r="M31" s="84">
        <f t="shared" si="5"/>
        <v>0</v>
      </c>
      <c r="N31" s="84">
        <f t="shared" si="5"/>
        <v>0</v>
      </c>
      <c r="O31" s="84"/>
      <c r="P31" s="91">
        <f t="shared" si="5"/>
        <v>0</v>
      </c>
    </row>
    <row r="32" spans="1:22" ht="15" customHeight="1" x14ac:dyDescent="0.25">
      <c r="A32" s="74" t="s">
        <v>88</v>
      </c>
      <c r="B32" s="92"/>
      <c r="C32" s="93"/>
      <c r="D32" s="93">
        <f>+B32</f>
        <v>0</v>
      </c>
      <c r="E32" s="93">
        <f>+D32</f>
        <v>0</v>
      </c>
      <c r="F32" s="93">
        <f t="shared" ref="F32:N33" si="6">+E32</f>
        <v>0</v>
      </c>
      <c r="G32" s="93">
        <f t="shared" si="6"/>
        <v>0</v>
      </c>
      <c r="H32" s="93">
        <f t="shared" si="6"/>
        <v>0</v>
      </c>
      <c r="I32" s="93">
        <f t="shared" si="6"/>
        <v>0</v>
      </c>
      <c r="J32" s="93">
        <f t="shared" si="6"/>
        <v>0</v>
      </c>
      <c r="K32" s="93">
        <f t="shared" si="6"/>
        <v>0</v>
      </c>
      <c r="L32" s="93">
        <f t="shared" si="6"/>
        <v>0</v>
      </c>
      <c r="M32" s="93">
        <f t="shared" si="6"/>
        <v>0</v>
      </c>
      <c r="N32" s="93">
        <f t="shared" si="6"/>
        <v>0</v>
      </c>
      <c r="O32" s="93"/>
      <c r="P32" s="94">
        <f>+N32</f>
        <v>0</v>
      </c>
    </row>
    <row r="33" spans="1:19" ht="15.75" thickBot="1" x14ac:dyDescent="0.3">
      <c r="A33" s="74" t="s">
        <v>89</v>
      </c>
      <c r="B33" s="86"/>
      <c r="C33" s="93"/>
      <c r="D33" s="93">
        <f>+B33</f>
        <v>0</v>
      </c>
      <c r="E33" s="93">
        <f>+D33</f>
        <v>0</v>
      </c>
      <c r="F33" s="93">
        <f t="shared" si="6"/>
        <v>0</v>
      </c>
      <c r="G33" s="93">
        <f t="shared" si="6"/>
        <v>0</v>
      </c>
      <c r="H33" s="93">
        <f t="shared" si="6"/>
        <v>0</v>
      </c>
      <c r="I33" s="93">
        <f t="shared" si="6"/>
        <v>0</v>
      </c>
      <c r="J33" s="93">
        <f t="shared" si="6"/>
        <v>0</v>
      </c>
      <c r="K33" s="93">
        <f t="shared" si="6"/>
        <v>0</v>
      </c>
      <c r="L33" s="93">
        <f t="shared" si="6"/>
        <v>0</v>
      </c>
      <c r="M33" s="93">
        <f t="shared" si="6"/>
        <v>0</v>
      </c>
      <c r="N33" s="93">
        <f t="shared" si="6"/>
        <v>0</v>
      </c>
      <c r="O33" s="93"/>
      <c r="P33" s="94">
        <f>+N33</f>
        <v>0</v>
      </c>
    </row>
    <row r="34" spans="1:19" ht="15.75" thickBot="1" x14ac:dyDescent="0.3">
      <c r="A34" s="75" t="s">
        <v>90</v>
      </c>
      <c r="B34" s="95">
        <f>+B31-B32+B33</f>
        <v>0</v>
      </c>
      <c r="C34" s="95"/>
      <c r="D34" s="95">
        <f t="shared" ref="D34:P34" si="7">+D31-D32+D33</f>
        <v>0</v>
      </c>
      <c r="E34" s="95">
        <f t="shared" si="7"/>
        <v>0</v>
      </c>
      <c r="F34" s="95">
        <f t="shared" si="7"/>
        <v>0</v>
      </c>
      <c r="G34" s="95">
        <f t="shared" si="7"/>
        <v>0</v>
      </c>
      <c r="H34" s="95">
        <f t="shared" si="7"/>
        <v>0</v>
      </c>
      <c r="I34" s="95">
        <f t="shared" si="7"/>
        <v>0</v>
      </c>
      <c r="J34" s="95">
        <f t="shared" si="7"/>
        <v>0</v>
      </c>
      <c r="K34" s="95">
        <f t="shared" si="7"/>
        <v>0</v>
      </c>
      <c r="L34" s="95">
        <f t="shared" si="7"/>
        <v>0</v>
      </c>
      <c r="M34" s="95">
        <f t="shared" si="7"/>
        <v>0</v>
      </c>
      <c r="N34" s="95">
        <f t="shared" si="7"/>
        <v>0</v>
      </c>
      <c r="O34" s="95"/>
      <c r="P34" s="96">
        <f t="shared" si="7"/>
        <v>0</v>
      </c>
    </row>
    <row r="35" spans="1:19" ht="16.5" thickTop="1" thickBot="1" x14ac:dyDescent="0.3">
      <c r="A35" s="164" t="s">
        <v>75</v>
      </c>
      <c r="B35" s="165"/>
      <c r="C35" s="165"/>
      <c r="D35" s="165"/>
      <c r="E35" s="165"/>
      <c r="F35" s="165"/>
      <c r="G35" s="165"/>
      <c r="H35" s="165"/>
      <c r="I35" s="165"/>
      <c r="J35" s="165"/>
      <c r="K35" s="165"/>
      <c r="L35" s="165"/>
      <c r="M35" s="165"/>
      <c r="N35" s="165"/>
      <c r="O35" s="165"/>
      <c r="P35" s="166"/>
    </row>
    <row r="36" spans="1:19" ht="15.75" thickTop="1" x14ac:dyDescent="0.25">
      <c r="A36" s="46" t="s">
        <v>104</v>
      </c>
      <c r="B36" s="109">
        <f>+B33</f>
        <v>0</v>
      </c>
      <c r="C36" s="167" t="s">
        <v>102</v>
      </c>
      <c r="D36" s="168"/>
      <c r="E36" s="168"/>
      <c r="F36" s="168"/>
      <c r="G36" s="168"/>
      <c r="H36" s="168"/>
      <c r="I36" s="168"/>
      <c r="J36" s="168"/>
      <c r="K36" s="168"/>
      <c r="L36" s="168"/>
      <c r="M36" s="168"/>
      <c r="N36" s="168"/>
      <c r="O36" s="168"/>
      <c r="P36" s="169"/>
    </row>
    <row r="37" spans="1:19" x14ac:dyDescent="0.25">
      <c r="A37" s="47" t="s">
        <v>105</v>
      </c>
      <c r="B37" s="110">
        <f>+B32</f>
        <v>0</v>
      </c>
      <c r="C37" s="131" t="s">
        <v>84</v>
      </c>
      <c r="D37" s="133"/>
      <c r="E37" s="133"/>
      <c r="F37" s="133"/>
      <c r="G37" s="133"/>
      <c r="H37" s="133"/>
      <c r="I37" s="133"/>
      <c r="J37" s="133"/>
      <c r="K37" s="133"/>
      <c r="L37" s="133"/>
      <c r="M37" s="133"/>
      <c r="N37" s="133"/>
      <c r="O37" s="133"/>
      <c r="P37" s="160"/>
    </row>
    <row r="38" spans="1:19" ht="15.75" thickBot="1" x14ac:dyDescent="0.3">
      <c r="A38" s="48" t="s">
        <v>81</v>
      </c>
      <c r="B38" s="111">
        <f>+B36-B37</f>
        <v>0</v>
      </c>
      <c r="C38" s="161" t="s">
        <v>109</v>
      </c>
      <c r="D38" s="162"/>
      <c r="E38" s="162"/>
      <c r="F38" s="162"/>
      <c r="G38" s="162"/>
      <c r="H38" s="162"/>
      <c r="I38" s="162"/>
      <c r="J38" s="162"/>
      <c r="K38" s="162"/>
      <c r="L38" s="162"/>
      <c r="M38" s="162"/>
      <c r="N38" s="162"/>
      <c r="O38" s="162"/>
      <c r="P38" s="163"/>
    </row>
    <row r="39" spans="1:19" ht="15.75" thickTop="1" x14ac:dyDescent="0.25">
      <c r="A39" s="178" t="s">
        <v>79</v>
      </c>
      <c r="B39" s="179"/>
      <c r="C39" s="180"/>
      <c r="D39" s="180"/>
      <c r="E39" s="180"/>
      <c r="F39" s="180"/>
      <c r="G39" s="180"/>
      <c r="H39" s="180"/>
      <c r="I39" s="180"/>
      <c r="J39" s="180"/>
      <c r="K39" s="180"/>
      <c r="L39" s="180"/>
      <c r="M39" s="180"/>
      <c r="N39" s="180"/>
      <c r="O39" s="180"/>
      <c r="P39" s="181"/>
    </row>
    <row r="40" spans="1:19" x14ac:dyDescent="0.25">
      <c r="A40" s="78" t="s">
        <v>98</v>
      </c>
      <c r="B40" s="98"/>
      <c r="C40" s="173" t="s">
        <v>100</v>
      </c>
      <c r="D40" s="174"/>
      <c r="E40" s="174"/>
      <c r="F40" s="174"/>
      <c r="G40" s="174"/>
      <c r="H40" s="174"/>
      <c r="I40" s="174"/>
      <c r="J40" s="174"/>
      <c r="K40" s="174"/>
      <c r="L40" s="174"/>
      <c r="M40" s="174"/>
      <c r="N40" s="174"/>
      <c r="O40" s="174"/>
      <c r="P40" s="175"/>
    </row>
    <row r="41" spans="1:19" x14ac:dyDescent="0.25">
      <c r="A41" s="78" t="s">
        <v>96</v>
      </c>
      <c r="B41" s="99"/>
      <c r="C41" s="173" t="s">
        <v>110</v>
      </c>
      <c r="D41" s="174"/>
      <c r="E41" s="174"/>
      <c r="F41" s="174"/>
      <c r="G41" s="174"/>
      <c r="H41" s="174"/>
      <c r="I41" s="174"/>
      <c r="J41" s="174"/>
      <c r="K41" s="174"/>
      <c r="L41" s="174"/>
      <c r="M41" s="174"/>
      <c r="N41" s="174"/>
      <c r="O41" s="174"/>
      <c r="P41" s="175"/>
    </row>
    <row r="42" spans="1:19" ht="48" customHeight="1" x14ac:dyDescent="0.25">
      <c r="A42" s="50" t="s">
        <v>73</v>
      </c>
      <c r="B42" s="97">
        <f>IF(B40 &lt;&gt; 0,+B36-(B30+B40),+IF(B41 &lt;&gt; 0,+B36+(B41-B30),0))</f>
        <v>0</v>
      </c>
      <c r="C42" s="146" t="s">
        <v>82</v>
      </c>
      <c r="D42" s="147"/>
      <c r="E42" s="147"/>
      <c r="F42" s="147"/>
      <c r="G42" s="147"/>
      <c r="H42" s="147"/>
      <c r="I42" s="147"/>
      <c r="J42" s="147"/>
      <c r="K42" s="147"/>
      <c r="L42" s="147"/>
      <c r="M42" s="147"/>
      <c r="N42" s="147"/>
      <c r="O42" s="147"/>
      <c r="P42" s="182"/>
    </row>
    <row r="43" spans="1:19" x14ac:dyDescent="0.25">
      <c r="A43" s="49" t="s">
        <v>69</v>
      </c>
      <c r="B43" s="79">
        <f>ROUND(+(I30-B30)/12,2)</f>
        <v>0</v>
      </c>
      <c r="C43" s="131" t="s">
        <v>74</v>
      </c>
      <c r="D43" s="176"/>
      <c r="E43" s="176"/>
      <c r="F43" s="176"/>
      <c r="G43" s="176"/>
      <c r="H43" s="176"/>
      <c r="I43" s="176"/>
      <c r="J43" s="176"/>
      <c r="K43" s="176"/>
      <c r="L43" s="176"/>
      <c r="M43" s="176"/>
      <c r="N43" s="176"/>
      <c r="O43" s="176"/>
      <c r="P43" s="177"/>
    </row>
    <row r="44" spans="1:19" x14ac:dyDescent="0.25">
      <c r="A44" s="51" t="s">
        <v>70</v>
      </c>
      <c r="B44" s="80" t="e">
        <f>ROUND(B42/B43,0)</f>
        <v>#DIV/0!</v>
      </c>
      <c r="C44" s="131" t="s">
        <v>83</v>
      </c>
      <c r="D44" s="133"/>
      <c r="E44" s="133"/>
      <c r="F44" s="133"/>
      <c r="G44" s="133"/>
      <c r="H44" s="133"/>
      <c r="I44" s="133"/>
      <c r="J44" s="133"/>
      <c r="K44" s="133"/>
      <c r="L44" s="133"/>
      <c r="M44" s="133"/>
      <c r="N44" s="133"/>
      <c r="O44" s="133"/>
      <c r="P44" s="160"/>
    </row>
    <row r="45" spans="1:19" ht="15.75" thickBot="1" x14ac:dyDescent="0.3">
      <c r="A45" s="48" t="s">
        <v>91</v>
      </c>
      <c r="B45" s="100" t="e">
        <f>B27+(LOOKUP(B44,A55:B66)/1440)</f>
        <v>#DIV/0!</v>
      </c>
      <c r="C45" s="161" t="s">
        <v>106</v>
      </c>
      <c r="D45" s="162"/>
      <c r="E45" s="162"/>
      <c r="F45" s="162"/>
      <c r="G45" s="162"/>
      <c r="H45" s="162"/>
      <c r="I45" s="162"/>
      <c r="J45" s="162"/>
      <c r="K45" s="162"/>
      <c r="L45" s="162"/>
      <c r="M45" s="162"/>
      <c r="N45" s="162"/>
      <c r="O45" s="162"/>
      <c r="P45" s="163"/>
    </row>
    <row r="46" spans="1:19" ht="15.75" thickTop="1" x14ac:dyDescent="0.25">
      <c r="A46" s="178" t="s">
        <v>80</v>
      </c>
      <c r="B46" s="180"/>
      <c r="C46" s="180"/>
      <c r="D46" s="180"/>
      <c r="E46" s="180"/>
      <c r="F46" s="180"/>
      <c r="G46" s="180"/>
      <c r="H46" s="180"/>
      <c r="I46" s="180"/>
      <c r="J46" s="180"/>
      <c r="K46" s="180"/>
      <c r="L46" s="180"/>
      <c r="M46" s="180"/>
      <c r="N46" s="180"/>
      <c r="O46" s="180"/>
      <c r="P46" s="181"/>
    </row>
    <row r="47" spans="1:19" ht="48" customHeight="1" x14ac:dyDescent="0.25">
      <c r="A47" s="50" t="s">
        <v>77</v>
      </c>
      <c r="B47" s="97">
        <f>IF(B40&lt;&gt;0,(+I30+B40)-B33)+IF(B41&lt;&gt;0,+I30-(B41+B33),0)</f>
        <v>0</v>
      </c>
      <c r="C47" s="146" t="s">
        <v>92</v>
      </c>
      <c r="D47" s="147"/>
      <c r="E47" s="147"/>
      <c r="F47" s="147"/>
      <c r="G47" s="147"/>
      <c r="H47" s="147"/>
      <c r="I47" s="147"/>
      <c r="J47" s="147"/>
      <c r="K47" s="147"/>
      <c r="L47" s="147"/>
      <c r="M47" s="147"/>
      <c r="N47" s="147"/>
      <c r="O47" s="147"/>
      <c r="P47" s="182"/>
      <c r="R47"/>
      <c r="S47"/>
    </row>
    <row r="48" spans="1:19" x14ac:dyDescent="0.25">
      <c r="A48" s="49" t="s">
        <v>78</v>
      </c>
      <c r="B48" s="79">
        <f>ROUND(+(I30-P30)/12,2)</f>
        <v>0</v>
      </c>
      <c r="C48" s="131" t="s">
        <v>74</v>
      </c>
      <c r="D48" s="176"/>
      <c r="E48" s="176"/>
      <c r="F48" s="176"/>
      <c r="G48" s="176"/>
      <c r="H48" s="176"/>
      <c r="I48" s="176"/>
      <c r="J48" s="176"/>
      <c r="K48" s="176"/>
      <c r="L48" s="176"/>
      <c r="M48" s="176"/>
      <c r="N48" s="176"/>
      <c r="O48" s="176"/>
      <c r="P48" s="177"/>
      <c r="R48"/>
      <c r="S48"/>
    </row>
    <row r="49" spans="1:19" x14ac:dyDescent="0.25">
      <c r="A49" s="51" t="s">
        <v>70</v>
      </c>
      <c r="B49" s="80" t="e">
        <f>ROUND(B47/B48,0)</f>
        <v>#DIV/0!</v>
      </c>
      <c r="C49" s="131" t="s">
        <v>83</v>
      </c>
      <c r="D49" s="133"/>
      <c r="E49" s="133"/>
      <c r="F49" s="133"/>
      <c r="G49" s="133"/>
      <c r="H49" s="133"/>
      <c r="I49" s="133"/>
      <c r="J49" s="133"/>
      <c r="K49" s="133"/>
      <c r="L49" s="133"/>
      <c r="M49" s="133"/>
      <c r="N49" s="133"/>
      <c r="O49" s="133"/>
      <c r="P49" s="160"/>
      <c r="R49"/>
      <c r="S49"/>
    </row>
    <row r="50" spans="1:19" ht="24.75" thickBot="1" x14ac:dyDescent="0.3">
      <c r="A50" s="48" t="s">
        <v>86</v>
      </c>
      <c r="B50" s="100" t="e">
        <f>I27+(LOOKUP(B49,A55:B66)/1440)</f>
        <v>#DIV/0!</v>
      </c>
      <c r="C50" s="161" t="s">
        <v>107</v>
      </c>
      <c r="D50" s="162"/>
      <c r="E50" s="162"/>
      <c r="F50" s="162"/>
      <c r="G50" s="162"/>
      <c r="H50" s="162"/>
      <c r="I50" s="162"/>
      <c r="J50" s="162"/>
      <c r="K50" s="162"/>
      <c r="L50" s="162"/>
      <c r="M50" s="162"/>
      <c r="N50" s="162"/>
      <c r="O50" s="162"/>
      <c r="P50" s="163"/>
      <c r="R50"/>
      <c r="S50"/>
    </row>
    <row r="51" spans="1:19" ht="45" customHeight="1" thickTop="1" thickBot="1" x14ac:dyDescent="0.3">
      <c r="A51" s="170" t="s">
        <v>120</v>
      </c>
      <c r="B51" s="171"/>
      <c r="C51" s="171"/>
      <c r="D51" s="171"/>
      <c r="E51" s="171"/>
      <c r="F51" s="171"/>
      <c r="G51" s="171"/>
      <c r="H51" s="171"/>
      <c r="I51" s="171"/>
      <c r="J51" s="171"/>
      <c r="K51" s="171"/>
      <c r="L51" s="171"/>
      <c r="M51" s="171"/>
      <c r="N51" s="171"/>
      <c r="O51" s="171"/>
      <c r="P51" s="172"/>
      <c r="R51"/>
      <c r="S51"/>
    </row>
    <row r="52" spans="1:19" ht="15.75" thickTop="1" x14ac:dyDescent="0.25">
      <c r="A52" s="28"/>
      <c r="B52" s="28"/>
      <c r="C52" s="28"/>
      <c r="D52" s="28"/>
      <c r="E52" s="28"/>
      <c r="F52" s="28"/>
      <c r="G52" s="28"/>
      <c r="H52" s="28"/>
      <c r="I52" s="28"/>
      <c r="J52" s="28"/>
      <c r="K52" s="28"/>
      <c r="L52" s="28"/>
      <c r="M52" s="28"/>
      <c r="N52" s="28"/>
      <c r="O52" s="28"/>
      <c r="P52" s="28"/>
      <c r="Q52"/>
      <c r="R52"/>
      <c r="S52"/>
    </row>
    <row r="53" spans="1:19" ht="24" x14ac:dyDescent="0.25">
      <c r="A53" s="101" t="s">
        <v>101</v>
      </c>
      <c r="B53" s="102"/>
      <c r="C53" s="28"/>
      <c r="D53" s="28"/>
      <c r="E53" s="28"/>
      <c r="F53" s="28"/>
      <c r="G53" s="28"/>
      <c r="H53" s="28"/>
      <c r="I53" s="28"/>
      <c r="J53" s="28"/>
      <c r="K53" s="28"/>
      <c r="L53" s="28"/>
      <c r="M53" s="28"/>
      <c r="N53" s="28"/>
      <c r="O53" s="28"/>
      <c r="P53" s="28"/>
      <c r="Q53"/>
      <c r="R53"/>
      <c r="S53"/>
    </row>
    <row r="54" spans="1:19" x14ac:dyDescent="0.25">
      <c r="A54" s="103" t="s">
        <v>97</v>
      </c>
      <c r="B54" s="104" t="s">
        <v>99</v>
      </c>
      <c r="C54" s="28"/>
      <c r="D54" s="28"/>
      <c r="E54" s="28"/>
      <c r="F54" s="28"/>
      <c r="G54" s="28"/>
      <c r="H54" s="28"/>
      <c r="I54" s="28"/>
      <c r="J54" s="28"/>
      <c r="K54" s="28"/>
      <c r="L54" s="28"/>
      <c r="M54" s="28"/>
      <c r="N54" s="28"/>
      <c r="O54" s="28"/>
      <c r="P54" s="28"/>
      <c r="Q54"/>
      <c r="R54"/>
      <c r="S54"/>
    </row>
    <row r="55" spans="1:19" x14ac:dyDescent="0.25">
      <c r="A55" s="105">
        <v>1</v>
      </c>
      <c r="B55" s="106">
        <v>60</v>
      </c>
      <c r="C55" s="28"/>
      <c r="D55" s="28"/>
      <c r="E55" s="28"/>
      <c r="F55" s="28"/>
      <c r="G55" s="28"/>
      <c r="H55" s="28"/>
      <c r="I55" s="28"/>
      <c r="J55" s="28"/>
      <c r="K55" s="28"/>
      <c r="L55" s="28"/>
      <c r="M55" s="28"/>
      <c r="N55" s="28"/>
      <c r="O55" s="28"/>
      <c r="P55" s="28"/>
      <c r="Q55"/>
      <c r="R55"/>
      <c r="S55"/>
    </row>
    <row r="56" spans="1:19" x14ac:dyDescent="0.25">
      <c r="A56" s="105">
        <v>2</v>
      </c>
      <c r="B56" s="106">
        <v>90</v>
      </c>
      <c r="C56" s="28"/>
      <c r="D56" s="28"/>
      <c r="E56" s="28"/>
      <c r="F56" s="28"/>
      <c r="G56" s="28"/>
      <c r="H56" s="28"/>
      <c r="I56" s="28"/>
      <c r="J56" s="28"/>
      <c r="K56" s="28"/>
      <c r="L56" s="28"/>
      <c r="M56" s="28"/>
      <c r="N56" s="28"/>
      <c r="O56" s="28"/>
      <c r="P56" s="28"/>
      <c r="Q56"/>
      <c r="R56"/>
      <c r="S56"/>
    </row>
    <row r="57" spans="1:19" x14ac:dyDescent="0.25">
      <c r="A57" s="105">
        <v>3</v>
      </c>
      <c r="B57" s="106">
        <v>120</v>
      </c>
      <c r="C57" s="28"/>
      <c r="D57" s="28"/>
      <c r="E57" s="28"/>
      <c r="F57" s="28"/>
      <c r="G57" s="28"/>
      <c r="H57" s="28"/>
      <c r="I57" s="28"/>
      <c r="J57" s="28"/>
      <c r="K57" s="28"/>
      <c r="L57" s="28"/>
      <c r="M57" s="28"/>
      <c r="N57" s="28"/>
      <c r="O57" s="28"/>
      <c r="P57" s="28"/>
      <c r="Q57"/>
      <c r="R57"/>
      <c r="S57"/>
    </row>
    <row r="58" spans="1:19" x14ac:dyDescent="0.25">
      <c r="A58" s="105">
        <v>4</v>
      </c>
      <c r="B58" s="106">
        <v>140</v>
      </c>
      <c r="C58" s="28"/>
      <c r="D58" s="28"/>
      <c r="E58" s="28"/>
      <c r="F58" s="28"/>
      <c r="G58" s="28"/>
      <c r="H58" s="28"/>
      <c r="I58" s="28"/>
      <c r="J58" s="28"/>
      <c r="K58" s="28"/>
      <c r="L58" s="28"/>
      <c r="M58" s="28"/>
      <c r="N58" s="28"/>
      <c r="O58" s="28"/>
      <c r="P58" s="28"/>
      <c r="Q58"/>
      <c r="R58"/>
      <c r="S58"/>
    </row>
    <row r="59" spans="1:19" x14ac:dyDescent="0.25">
      <c r="A59" s="105">
        <v>5</v>
      </c>
      <c r="B59" s="106">
        <v>160</v>
      </c>
      <c r="C59" s="28"/>
      <c r="D59" s="28"/>
      <c r="E59" s="28"/>
      <c r="F59" s="28"/>
      <c r="G59" s="28"/>
      <c r="H59" s="28"/>
      <c r="I59" s="28"/>
      <c r="J59" s="28"/>
      <c r="K59" s="28"/>
      <c r="L59" s="28"/>
      <c r="M59" s="28"/>
      <c r="N59" s="28"/>
      <c r="O59" s="28"/>
      <c r="P59" s="28"/>
      <c r="Q59"/>
      <c r="R59"/>
      <c r="S59"/>
    </row>
    <row r="60" spans="1:19" x14ac:dyDescent="0.25">
      <c r="A60" s="105">
        <v>6</v>
      </c>
      <c r="B60" s="106">
        <v>180</v>
      </c>
      <c r="C60" s="28"/>
      <c r="D60" s="28"/>
      <c r="E60" s="28"/>
      <c r="F60" s="28"/>
      <c r="G60" s="28"/>
      <c r="H60" s="28"/>
      <c r="I60" s="28"/>
      <c r="J60" s="28"/>
      <c r="K60" s="28"/>
      <c r="L60" s="28"/>
      <c r="M60" s="28"/>
      <c r="N60" s="28"/>
      <c r="O60" s="28"/>
      <c r="P60" s="28"/>
      <c r="Q60"/>
      <c r="R60"/>
      <c r="S60"/>
    </row>
    <row r="61" spans="1:19" x14ac:dyDescent="0.25">
      <c r="A61" s="105">
        <v>7</v>
      </c>
      <c r="B61" s="106">
        <v>200</v>
      </c>
      <c r="C61" s="28"/>
      <c r="D61" s="28"/>
      <c r="E61" s="28"/>
      <c r="F61" s="28"/>
      <c r="G61" s="28"/>
      <c r="H61" s="28"/>
      <c r="I61" s="28"/>
      <c r="J61" s="28"/>
      <c r="K61" s="28"/>
      <c r="L61" s="28"/>
      <c r="M61" s="28"/>
      <c r="N61" s="28"/>
      <c r="O61" s="28"/>
      <c r="P61" s="28"/>
      <c r="Q61"/>
      <c r="R61"/>
      <c r="S61"/>
    </row>
    <row r="62" spans="1:19" x14ac:dyDescent="0.25">
      <c r="A62" s="105">
        <v>8</v>
      </c>
      <c r="B62" s="106">
        <v>220</v>
      </c>
      <c r="C62" s="28"/>
      <c r="D62" s="28"/>
      <c r="E62" s="28"/>
      <c r="F62" s="28"/>
      <c r="G62" s="28"/>
      <c r="H62" s="28"/>
      <c r="I62" s="28"/>
      <c r="J62" s="28"/>
      <c r="K62" s="28"/>
      <c r="L62" s="28"/>
      <c r="M62" s="28"/>
      <c r="N62" s="28"/>
      <c r="O62" s="28"/>
      <c r="P62" s="28"/>
      <c r="Q62"/>
      <c r="R62"/>
      <c r="S62"/>
    </row>
    <row r="63" spans="1:19" x14ac:dyDescent="0.25">
      <c r="A63" s="105">
        <v>9</v>
      </c>
      <c r="B63" s="106">
        <v>240</v>
      </c>
      <c r="C63" s="28"/>
      <c r="D63" s="28"/>
      <c r="E63" s="28"/>
      <c r="F63" s="28"/>
      <c r="G63" s="28"/>
      <c r="H63" s="28"/>
      <c r="I63" s="28"/>
      <c r="J63" s="28"/>
      <c r="K63" s="28"/>
      <c r="L63" s="28"/>
      <c r="M63" s="28"/>
      <c r="N63" s="28"/>
      <c r="O63" s="28"/>
      <c r="P63" s="28"/>
      <c r="Q63"/>
      <c r="R63"/>
      <c r="S63"/>
    </row>
    <row r="64" spans="1:19" x14ac:dyDescent="0.25">
      <c r="A64" s="105">
        <v>10</v>
      </c>
      <c r="B64" s="106">
        <v>270</v>
      </c>
      <c r="C64" s="28"/>
      <c r="D64" s="28"/>
      <c r="E64" s="28"/>
      <c r="F64" s="28"/>
      <c r="G64" s="28"/>
      <c r="H64" s="28"/>
      <c r="I64" s="28"/>
      <c r="J64" s="28"/>
      <c r="K64" s="28"/>
      <c r="L64" s="28"/>
      <c r="M64" s="28"/>
      <c r="N64" s="28"/>
      <c r="O64" s="28"/>
      <c r="P64" s="28"/>
      <c r="Q64"/>
      <c r="R64"/>
      <c r="S64"/>
    </row>
    <row r="65" spans="1:19" x14ac:dyDescent="0.25">
      <c r="A65" s="105">
        <v>11</v>
      </c>
      <c r="B65" s="106">
        <v>300</v>
      </c>
      <c r="C65" s="28"/>
      <c r="D65" s="28"/>
      <c r="E65" s="28"/>
      <c r="F65" s="28"/>
      <c r="G65" s="28"/>
      <c r="H65" s="28"/>
      <c r="I65" s="28"/>
      <c r="J65" s="28"/>
      <c r="K65" s="28"/>
      <c r="L65" s="28"/>
      <c r="M65" s="28"/>
      <c r="N65" s="28"/>
      <c r="O65" s="28"/>
      <c r="P65" s="28"/>
      <c r="Q65"/>
      <c r="R65"/>
      <c r="S65"/>
    </row>
    <row r="66" spans="1:19" x14ac:dyDescent="0.25">
      <c r="A66" s="107">
        <v>12</v>
      </c>
      <c r="B66" s="108">
        <v>360</v>
      </c>
      <c r="C66" s="28"/>
      <c r="D66" s="28"/>
      <c r="E66" s="28"/>
      <c r="F66" s="28"/>
      <c r="G66" s="28"/>
      <c r="H66" s="28"/>
      <c r="I66" s="28"/>
      <c r="J66" s="28"/>
      <c r="K66" s="28"/>
      <c r="L66" s="28"/>
      <c r="M66" s="28"/>
      <c r="N66" s="28"/>
      <c r="O66" s="28"/>
      <c r="P66" s="28"/>
      <c r="Q66"/>
      <c r="R66"/>
      <c r="S66"/>
    </row>
  </sheetData>
  <mergeCells count="78">
    <mergeCell ref="B4:P4"/>
    <mergeCell ref="D5:E5"/>
    <mergeCell ref="F5:G5"/>
    <mergeCell ref="H5:I5"/>
    <mergeCell ref="J5:K5"/>
    <mergeCell ref="L5:P5"/>
    <mergeCell ref="B5:C5"/>
    <mergeCell ref="B1:G1"/>
    <mergeCell ref="H1:I1"/>
    <mergeCell ref="J1:P1"/>
    <mergeCell ref="B2:P2"/>
    <mergeCell ref="B3:P3"/>
    <mergeCell ref="B12:P12"/>
    <mergeCell ref="B6:C6"/>
    <mergeCell ref="D6:E6"/>
    <mergeCell ref="F6:G6"/>
    <mergeCell ref="H6:I6"/>
    <mergeCell ref="J6:K6"/>
    <mergeCell ref="L6:P6"/>
    <mergeCell ref="B7:P7"/>
    <mergeCell ref="B8:P8"/>
    <mergeCell ref="B9:P9"/>
    <mergeCell ref="B10:P10"/>
    <mergeCell ref="B11:P11"/>
    <mergeCell ref="B13:P13"/>
    <mergeCell ref="B14:D14"/>
    <mergeCell ref="E14:G14"/>
    <mergeCell ref="H14:J14"/>
    <mergeCell ref="K14:M14"/>
    <mergeCell ref="N14:P14"/>
    <mergeCell ref="B16:D16"/>
    <mergeCell ref="E16:G16"/>
    <mergeCell ref="H16:J16"/>
    <mergeCell ref="K16:M16"/>
    <mergeCell ref="N16:P16"/>
    <mergeCell ref="B15:D15"/>
    <mergeCell ref="E15:G15"/>
    <mergeCell ref="H15:J15"/>
    <mergeCell ref="K15:M15"/>
    <mergeCell ref="N15:P15"/>
    <mergeCell ref="B18:D18"/>
    <mergeCell ref="E18:G18"/>
    <mergeCell ref="H18:J18"/>
    <mergeCell ref="K18:M18"/>
    <mergeCell ref="N18:P18"/>
    <mergeCell ref="B17:D17"/>
    <mergeCell ref="E17:G17"/>
    <mergeCell ref="H17:J17"/>
    <mergeCell ref="K17:M17"/>
    <mergeCell ref="N17:P17"/>
    <mergeCell ref="A39:P39"/>
    <mergeCell ref="B19:D19"/>
    <mergeCell ref="E19:G19"/>
    <mergeCell ref="H19:J19"/>
    <mergeCell ref="K19:M19"/>
    <mergeCell ref="N19:P19"/>
    <mergeCell ref="B20:D20"/>
    <mergeCell ref="E20:G20"/>
    <mergeCell ref="H20:J20"/>
    <mergeCell ref="K20:M20"/>
    <mergeCell ref="N20:P20"/>
    <mergeCell ref="A21:P21"/>
    <mergeCell ref="A35:P35"/>
    <mergeCell ref="C36:P36"/>
    <mergeCell ref="C37:P37"/>
    <mergeCell ref="C38:P38"/>
    <mergeCell ref="A51:P51"/>
    <mergeCell ref="C40:P40"/>
    <mergeCell ref="C41:P41"/>
    <mergeCell ref="C42:P42"/>
    <mergeCell ref="C43:P43"/>
    <mergeCell ref="C44:P44"/>
    <mergeCell ref="C45:P45"/>
    <mergeCell ref="A46:P46"/>
    <mergeCell ref="C47:P47"/>
    <mergeCell ref="C48:P48"/>
    <mergeCell ref="C49:P49"/>
    <mergeCell ref="C50:P50"/>
  </mergeCells>
  <pageMargins left="0.31496062992125984" right="0.31496062992125984" top="0.35433070866141736" bottom="0.35433070866141736" header="0" footer="0"/>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zoomScale="90" zoomScaleNormal="90" workbookViewId="0"/>
  </sheetViews>
  <sheetFormatPr baseColWidth="10" defaultRowHeight="15" x14ac:dyDescent="0.25"/>
  <cols>
    <col min="1" max="1" width="34.85546875" style="29" bestFit="1" customWidth="1"/>
    <col min="2" max="16" width="7.85546875" style="116" customWidth="1"/>
    <col min="17" max="19" width="9.140625" style="28" customWidth="1"/>
    <col min="20" max="256" width="9.140625" customWidth="1"/>
  </cols>
  <sheetData>
    <row r="1" spans="1:16" ht="15.75" x14ac:dyDescent="0.25">
      <c r="A1" s="31" t="s">
        <v>115</v>
      </c>
      <c r="B1" s="131"/>
      <c r="C1" s="133"/>
      <c r="D1" s="133"/>
      <c r="E1" s="133"/>
      <c r="F1" s="133"/>
      <c r="G1" s="133"/>
      <c r="H1" s="131" t="s">
        <v>76</v>
      </c>
      <c r="I1" s="132"/>
      <c r="J1" s="133"/>
      <c r="K1" s="133"/>
      <c r="L1" s="133"/>
      <c r="M1" s="133"/>
      <c r="N1" s="133"/>
      <c r="O1" s="133"/>
      <c r="P1" s="132"/>
    </row>
    <row r="2" spans="1:16" x14ac:dyDescent="0.25">
      <c r="A2" s="4" t="s">
        <v>12</v>
      </c>
      <c r="B2" s="131"/>
      <c r="C2" s="133"/>
      <c r="D2" s="133"/>
      <c r="E2" s="133"/>
      <c r="F2" s="133"/>
      <c r="G2" s="133"/>
      <c r="H2" s="133"/>
      <c r="I2" s="133"/>
      <c r="J2" s="133"/>
      <c r="K2" s="133"/>
      <c r="L2" s="133"/>
      <c r="M2" s="133"/>
      <c r="N2" s="133"/>
      <c r="O2" s="133"/>
      <c r="P2" s="132"/>
    </row>
    <row r="3" spans="1:16" x14ac:dyDescent="0.25">
      <c r="A3" s="4" t="s">
        <v>32</v>
      </c>
      <c r="B3" s="131"/>
      <c r="C3" s="133"/>
      <c r="D3" s="133"/>
      <c r="E3" s="133"/>
      <c r="F3" s="133"/>
      <c r="G3" s="133"/>
      <c r="H3" s="133"/>
      <c r="I3" s="133"/>
      <c r="J3" s="133"/>
      <c r="K3" s="133"/>
      <c r="L3" s="133"/>
      <c r="M3" s="133"/>
      <c r="N3" s="133"/>
      <c r="O3" s="133"/>
      <c r="P3" s="132"/>
    </row>
    <row r="4" spans="1:16" x14ac:dyDescent="0.25">
      <c r="A4" s="4" t="s">
        <v>33</v>
      </c>
      <c r="B4" s="131"/>
      <c r="C4" s="133"/>
      <c r="D4" s="133"/>
      <c r="E4" s="133"/>
      <c r="F4" s="133"/>
      <c r="G4" s="133"/>
      <c r="H4" s="133"/>
      <c r="I4" s="133"/>
      <c r="J4" s="133"/>
      <c r="K4" s="133"/>
      <c r="L4" s="133"/>
      <c r="M4" s="133"/>
      <c r="N4" s="133"/>
      <c r="O4" s="133"/>
      <c r="P4" s="132"/>
    </row>
    <row r="5" spans="1:16" x14ac:dyDescent="0.25">
      <c r="A5" s="11" t="s">
        <v>51</v>
      </c>
      <c r="B5" s="137" t="s">
        <v>53</v>
      </c>
      <c r="C5" s="137"/>
      <c r="D5" s="137"/>
      <c r="E5" s="137"/>
      <c r="F5" s="137" t="s">
        <v>34</v>
      </c>
      <c r="G5" s="137"/>
      <c r="H5" s="137"/>
      <c r="I5" s="137"/>
      <c r="J5" s="137" t="s">
        <v>54</v>
      </c>
      <c r="K5" s="137"/>
      <c r="L5" s="137"/>
      <c r="M5" s="137"/>
      <c r="N5" s="137"/>
      <c r="O5" s="137"/>
      <c r="P5" s="137"/>
    </row>
    <row r="6" spans="1:16" x14ac:dyDescent="0.25">
      <c r="A6" s="11" t="s">
        <v>52</v>
      </c>
      <c r="B6" s="137" t="s">
        <v>53</v>
      </c>
      <c r="C6" s="137"/>
      <c r="D6" s="137"/>
      <c r="E6" s="137"/>
      <c r="F6" s="137" t="s">
        <v>34</v>
      </c>
      <c r="G6" s="137"/>
      <c r="H6" s="137"/>
      <c r="I6" s="137"/>
      <c r="J6" s="137" t="s">
        <v>54</v>
      </c>
      <c r="K6" s="137"/>
      <c r="L6" s="137"/>
      <c r="M6" s="137"/>
      <c r="N6" s="137"/>
      <c r="O6" s="137"/>
      <c r="P6" s="137"/>
    </row>
    <row r="7" spans="1:16" ht="45" customHeight="1" x14ac:dyDescent="0.25">
      <c r="A7" s="4" t="s">
        <v>55</v>
      </c>
      <c r="B7" s="149"/>
      <c r="C7" s="150"/>
      <c r="D7" s="150"/>
      <c r="E7" s="150"/>
      <c r="F7" s="150"/>
      <c r="G7" s="150"/>
      <c r="H7" s="150"/>
      <c r="I7" s="150"/>
      <c r="J7" s="150"/>
      <c r="K7" s="150"/>
      <c r="L7" s="150"/>
      <c r="M7" s="150"/>
      <c r="N7" s="150"/>
      <c r="O7" s="150"/>
      <c r="P7" s="151"/>
    </row>
    <row r="8" spans="1:16" ht="45" customHeight="1" x14ac:dyDescent="0.25">
      <c r="A8" s="52" t="s">
        <v>25</v>
      </c>
      <c r="B8" s="149"/>
      <c r="C8" s="150"/>
      <c r="D8" s="150"/>
      <c r="E8" s="150"/>
      <c r="F8" s="150"/>
      <c r="G8" s="150"/>
      <c r="H8" s="150"/>
      <c r="I8" s="150"/>
      <c r="J8" s="150"/>
      <c r="K8" s="150"/>
      <c r="L8" s="150"/>
      <c r="M8" s="150"/>
      <c r="N8" s="150"/>
      <c r="O8" s="150"/>
      <c r="P8" s="151"/>
    </row>
    <row r="9" spans="1:16" ht="96" x14ac:dyDescent="0.25">
      <c r="A9" s="130" t="s">
        <v>126</v>
      </c>
      <c r="B9" s="143"/>
      <c r="C9" s="144"/>
      <c r="D9" s="144"/>
      <c r="E9" s="144"/>
      <c r="F9" s="144"/>
      <c r="G9" s="144"/>
      <c r="H9" s="144"/>
      <c r="I9" s="144"/>
      <c r="J9" s="144"/>
      <c r="K9" s="144"/>
      <c r="L9" s="144"/>
      <c r="M9" s="144"/>
      <c r="N9" s="144"/>
      <c r="O9" s="144"/>
      <c r="P9" s="145"/>
    </row>
    <row r="10" spans="1:16" ht="90" customHeight="1" x14ac:dyDescent="0.25">
      <c r="A10" s="56"/>
      <c r="B10" s="140"/>
      <c r="C10" s="141"/>
      <c r="D10" s="141"/>
      <c r="E10" s="141"/>
      <c r="F10" s="141"/>
      <c r="G10" s="141"/>
      <c r="H10" s="141"/>
      <c r="I10" s="141"/>
      <c r="J10" s="141"/>
      <c r="K10" s="141"/>
      <c r="L10" s="141"/>
      <c r="M10" s="141"/>
      <c r="N10" s="141"/>
      <c r="O10" s="141"/>
      <c r="P10" s="142"/>
    </row>
    <row r="11" spans="1:16" ht="57" customHeight="1" x14ac:dyDescent="0.25">
      <c r="A11" s="56"/>
      <c r="B11" s="140"/>
      <c r="C11" s="141"/>
      <c r="D11" s="141"/>
      <c r="E11" s="141"/>
      <c r="F11" s="141"/>
      <c r="G11" s="141"/>
      <c r="H11" s="141"/>
      <c r="I11" s="141"/>
      <c r="J11" s="141"/>
      <c r="K11" s="141"/>
      <c r="L11" s="141"/>
      <c r="M11" s="141"/>
      <c r="N11" s="141"/>
      <c r="O11" s="141"/>
      <c r="P11" s="142"/>
    </row>
    <row r="12" spans="1:16" ht="57" customHeight="1" x14ac:dyDescent="0.25">
      <c r="A12" s="56"/>
      <c r="B12" s="140"/>
      <c r="C12" s="141"/>
      <c r="D12" s="141"/>
      <c r="E12" s="141"/>
      <c r="F12" s="141"/>
      <c r="G12" s="141"/>
      <c r="H12" s="141"/>
      <c r="I12" s="141"/>
      <c r="J12" s="141"/>
      <c r="K12" s="141"/>
      <c r="L12" s="141"/>
      <c r="M12" s="141"/>
      <c r="N12" s="141"/>
      <c r="O12" s="141"/>
      <c r="P12" s="142"/>
    </row>
    <row r="13" spans="1:16" ht="57" customHeight="1" x14ac:dyDescent="0.25">
      <c r="A13" s="55"/>
      <c r="B13" s="146"/>
      <c r="C13" s="147"/>
      <c r="D13" s="147"/>
      <c r="E13" s="147"/>
      <c r="F13" s="147"/>
      <c r="G13" s="147"/>
      <c r="H13" s="147"/>
      <c r="I13" s="147"/>
      <c r="J13" s="147"/>
      <c r="K13" s="147"/>
      <c r="L13" s="147"/>
      <c r="M13" s="147"/>
      <c r="N13" s="147"/>
      <c r="O13" s="147"/>
      <c r="P13" s="148"/>
    </row>
    <row r="14" spans="1:16" x14ac:dyDescent="0.25">
      <c r="A14" s="30" t="s">
        <v>3</v>
      </c>
      <c r="B14" s="139">
        <v>1</v>
      </c>
      <c r="C14" s="139"/>
      <c r="D14" s="139"/>
      <c r="E14" s="139">
        <v>2</v>
      </c>
      <c r="F14" s="139"/>
      <c r="G14" s="139"/>
      <c r="H14" s="139">
        <v>3</v>
      </c>
      <c r="I14" s="139"/>
      <c r="J14" s="139"/>
      <c r="K14" s="139">
        <v>4</v>
      </c>
      <c r="L14" s="139"/>
      <c r="M14" s="139"/>
      <c r="N14" s="154">
        <v>5</v>
      </c>
      <c r="O14" s="155"/>
      <c r="P14" s="156"/>
    </row>
    <row r="15" spans="1:16" x14ac:dyDescent="0.25">
      <c r="A15" s="76" t="s">
        <v>16</v>
      </c>
      <c r="B15" s="138"/>
      <c r="C15" s="138"/>
      <c r="D15" s="138"/>
      <c r="E15" s="138"/>
      <c r="F15" s="138"/>
      <c r="G15" s="138"/>
      <c r="H15" s="137"/>
      <c r="I15" s="137"/>
      <c r="J15" s="137"/>
      <c r="K15" s="137"/>
      <c r="L15" s="137"/>
      <c r="M15" s="137"/>
      <c r="N15" s="137"/>
      <c r="O15" s="137"/>
      <c r="P15" s="137"/>
    </row>
    <row r="16" spans="1:16" x14ac:dyDescent="0.25">
      <c r="A16" s="76" t="s">
        <v>63</v>
      </c>
      <c r="B16" s="138"/>
      <c r="C16" s="138"/>
      <c r="D16" s="138"/>
      <c r="E16" s="138"/>
      <c r="F16" s="138"/>
      <c r="G16" s="138"/>
      <c r="H16" s="137"/>
      <c r="I16" s="137"/>
      <c r="J16" s="137"/>
      <c r="K16" s="137"/>
      <c r="L16" s="137"/>
      <c r="M16" s="137"/>
      <c r="N16" s="137"/>
      <c r="O16" s="137"/>
      <c r="P16" s="137"/>
    </row>
    <row r="17" spans="1:22" x14ac:dyDescent="0.25">
      <c r="A17" s="76" t="s">
        <v>64</v>
      </c>
      <c r="B17" s="183"/>
      <c r="C17" s="184"/>
      <c r="D17" s="185"/>
      <c r="E17" s="183"/>
      <c r="F17" s="184"/>
      <c r="G17" s="185"/>
      <c r="H17" s="131"/>
      <c r="I17" s="133"/>
      <c r="J17" s="132"/>
      <c r="K17" s="131"/>
      <c r="L17" s="133"/>
      <c r="M17" s="132"/>
      <c r="N17" s="131"/>
      <c r="O17" s="133"/>
      <c r="P17" s="132"/>
    </row>
    <row r="18" spans="1:22" x14ac:dyDescent="0.25">
      <c r="A18" s="76" t="s">
        <v>21</v>
      </c>
      <c r="B18" s="138"/>
      <c r="C18" s="138"/>
      <c r="D18" s="138"/>
      <c r="E18" s="138"/>
      <c r="F18" s="138"/>
      <c r="G18" s="138"/>
      <c r="H18" s="137"/>
      <c r="I18" s="137"/>
      <c r="J18" s="137"/>
      <c r="K18" s="137"/>
      <c r="L18" s="137"/>
      <c r="M18" s="137"/>
      <c r="N18" s="137"/>
      <c r="O18" s="137"/>
      <c r="P18" s="137"/>
    </row>
    <row r="19" spans="1:22" x14ac:dyDescent="0.25">
      <c r="A19" s="76" t="s">
        <v>47</v>
      </c>
      <c r="B19" s="138"/>
      <c r="C19" s="138"/>
      <c r="D19" s="138"/>
      <c r="E19" s="138"/>
      <c r="F19" s="138"/>
      <c r="G19" s="138"/>
      <c r="H19" s="137"/>
      <c r="I19" s="137"/>
      <c r="J19" s="137"/>
      <c r="K19" s="137"/>
      <c r="L19" s="137"/>
      <c r="M19" s="137"/>
      <c r="N19" s="137"/>
      <c r="O19" s="137"/>
      <c r="P19" s="137"/>
    </row>
    <row r="20" spans="1:22" ht="45" customHeight="1" thickBot="1" x14ac:dyDescent="0.3">
      <c r="A20" s="77" t="s">
        <v>93</v>
      </c>
      <c r="B20" s="152"/>
      <c r="C20" s="152"/>
      <c r="D20" s="152"/>
      <c r="E20" s="152"/>
      <c r="F20" s="152"/>
      <c r="G20" s="152"/>
      <c r="H20" s="153"/>
      <c r="I20" s="153"/>
      <c r="J20" s="153"/>
      <c r="K20" s="153"/>
      <c r="L20" s="153"/>
      <c r="M20" s="153"/>
      <c r="N20" s="153"/>
      <c r="O20" s="153"/>
      <c r="P20" s="153"/>
    </row>
    <row r="21" spans="1:22" ht="15" customHeight="1" thickTop="1" x14ac:dyDescent="0.25">
      <c r="A21" s="157" t="s">
        <v>112</v>
      </c>
      <c r="B21" s="158"/>
      <c r="C21" s="158"/>
      <c r="D21" s="158"/>
      <c r="E21" s="158"/>
      <c r="F21" s="158"/>
      <c r="G21" s="158"/>
      <c r="H21" s="158"/>
      <c r="I21" s="158"/>
      <c r="J21" s="158"/>
      <c r="K21" s="158"/>
      <c r="L21" s="158"/>
      <c r="M21" s="158"/>
      <c r="N21" s="158"/>
      <c r="O21" s="158"/>
      <c r="P21" s="159"/>
    </row>
    <row r="22" spans="1:22" x14ac:dyDescent="0.25">
      <c r="A22" s="53" t="s">
        <v>95</v>
      </c>
      <c r="B22" s="115" t="s">
        <v>4</v>
      </c>
      <c r="C22" s="115">
        <v>-6</v>
      </c>
      <c r="D22" s="115">
        <v>-5</v>
      </c>
      <c r="E22" s="115">
        <v>-4</v>
      </c>
      <c r="F22" s="115">
        <v>-3</v>
      </c>
      <c r="G22" s="115">
        <v>-2</v>
      </c>
      <c r="H22" s="115">
        <v>-1</v>
      </c>
      <c r="I22" s="115" t="s">
        <v>5</v>
      </c>
      <c r="J22" s="32" t="s">
        <v>6</v>
      </c>
      <c r="K22" s="32" t="s">
        <v>7</v>
      </c>
      <c r="L22" s="32" t="s">
        <v>8</v>
      </c>
      <c r="M22" s="32" t="s">
        <v>9</v>
      </c>
      <c r="N22" s="32" t="s">
        <v>10</v>
      </c>
      <c r="O22" s="32" t="s">
        <v>11</v>
      </c>
      <c r="P22" s="54" t="s">
        <v>4</v>
      </c>
    </row>
    <row r="23" spans="1:22" ht="15" customHeight="1" x14ac:dyDescent="0.25">
      <c r="A23" s="47" t="s">
        <v>94</v>
      </c>
      <c r="B23" s="112"/>
      <c r="C23" s="81"/>
      <c r="D23" s="81"/>
      <c r="E23" s="81"/>
      <c r="F23" s="81"/>
      <c r="G23" s="81"/>
      <c r="H23" s="81"/>
      <c r="I23" s="81"/>
      <c r="J23" s="81"/>
      <c r="K23" s="81"/>
      <c r="L23" s="81"/>
      <c r="M23" s="81"/>
      <c r="N23" s="81"/>
      <c r="O23" s="81"/>
      <c r="P23" s="82"/>
    </row>
    <row r="24" spans="1:22" ht="15" customHeight="1" x14ac:dyDescent="0.25">
      <c r="A24" s="72" t="s">
        <v>72</v>
      </c>
      <c r="B24" s="57"/>
      <c r="C24" s="58"/>
      <c r="D24" s="58">
        <f>+E24-(60/1440)</f>
        <v>-0.20833333333333331</v>
      </c>
      <c r="E24" s="58">
        <f>+F24-(60/1440)</f>
        <v>-0.16666666666666666</v>
      </c>
      <c r="F24" s="58">
        <f>+G24-(60/1440)</f>
        <v>-0.125</v>
      </c>
      <c r="G24" s="58">
        <f>+H24-(60/1440)</f>
        <v>-8.3333333333333329E-2</v>
      </c>
      <c r="H24" s="58">
        <f>+I24-(60/1440)</f>
        <v>-4.1666666666666664E-2</v>
      </c>
      <c r="I24" s="57"/>
      <c r="J24" s="58">
        <f>+I24+(60/1440)</f>
        <v>4.1666666666666664E-2</v>
      </c>
      <c r="K24" s="58">
        <f>+J24+(60/1440)</f>
        <v>8.3333333333333329E-2</v>
      </c>
      <c r="L24" s="58">
        <f>+K24+(60/1440)</f>
        <v>0.125</v>
      </c>
      <c r="M24" s="58">
        <f>+L24+(60/1440)</f>
        <v>0.16666666666666666</v>
      </c>
      <c r="N24" s="58">
        <f>+M24+(60/1440)</f>
        <v>0.20833333333333331</v>
      </c>
      <c r="O24" s="58"/>
      <c r="P24" s="59"/>
      <c r="Q24" s="36"/>
      <c r="R24" s="37"/>
      <c r="S24" s="37"/>
    </row>
    <row r="25" spans="1:22" ht="15" customHeight="1" x14ac:dyDescent="0.25">
      <c r="A25" s="72" t="s">
        <v>103</v>
      </c>
      <c r="B25" s="57"/>
      <c r="C25" s="58"/>
      <c r="D25" s="58">
        <f>+E25</f>
        <v>0</v>
      </c>
      <c r="E25" s="58">
        <f t="shared" ref="E25:G26" si="0">+F25</f>
        <v>0</v>
      </c>
      <c r="F25" s="58">
        <f t="shared" si="0"/>
        <v>0</v>
      </c>
      <c r="G25" s="58">
        <f t="shared" si="0"/>
        <v>0</v>
      </c>
      <c r="H25" s="58">
        <f>+I25</f>
        <v>0</v>
      </c>
      <c r="I25" s="60"/>
      <c r="J25" s="58">
        <f>+I25</f>
        <v>0</v>
      </c>
      <c r="K25" s="58">
        <f t="shared" ref="K25:N26" si="1">+J25</f>
        <v>0</v>
      </c>
      <c r="L25" s="58">
        <f t="shared" si="1"/>
        <v>0</v>
      </c>
      <c r="M25" s="58">
        <f t="shared" si="1"/>
        <v>0</v>
      </c>
      <c r="N25" s="58">
        <f t="shared" si="1"/>
        <v>0</v>
      </c>
      <c r="O25" s="58"/>
      <c r="P25" s="61"/>
      <c r="R25" s="68"/>
      <c r="S25" s="36"/>
    </row>
    <row r="26" spans="1:22" ht="15" customHeight="1" thickBot="1" x14ac:dyDescent="0.3">
      <c r="A26" s="72" t="s">
        <v>108</v>
      </c>
      <c r="B26" s="58">
        <f>+D26</f>
        <v>0</v>
      </c>
      <c r="C26" s="58"/>
      <c r="D26" s="58">
        <f>+E26</f>
        <v>0</v>
      </c>
      <c r="E26" s="58">
        <f t="shared" si="0"/>
        <v>0</v>
      </c>
      <c r="F26" s="58">
        <f t="shared" si="0"/>
        <v>0</v>
      </c>
      <c r="G26" s="58">
        <f t="shared" si="0"/>
        <v>0</v>
      </c>
      <c r="H26" s="58">
        <f>+I26</f>
        <v>0</v>
      </c>
      <c r="I26" s="62"/>
      <c r="J26" s="58">
        <f>+I26</f>
        <v>0</v>
      </c>
      <c r="K26" s="58">
        <f t="shared" si="1"/>
        <v>0</v>
      </c>
      <c r="L26" s="58">
        <f t="shared" si="1"/>
        <v>0</v>
      </c>
      <c r="M26" s="58">
        <f t="shared" si="1"/>
        <v>0</v>
      </c>
      <c r="N26" s="58">
        <f t="shared" si="1"/>
        <v>0</v>
      </c>
      <c r="O26" s="58"/>
      <c r="P26" s="63">
        <f>+N26</f>
        <v>0</v>
      </c>
      <c r="Q26" s="69"/>
      <c r="S26" s="36"/>
    </row>
    <row r="27" spans="1:22" ht="15" customHeight="1" thickBot="1" x14ac:dyDescent="0.3">
      <c r="A27" s="73" t="s">
        <v>71</v>
      </c>
      <c r="B27" s="64">
        <f t="shared" ref="B27:P27" si="2">+B24+B25+B26</f>
        <v>0</v>
      </c>
      <c r="C27" s="64"/>
      <c r="D27" s="64">
        <f t="shared" si="2"/>
        <v>-0.20833333333333331</v>
      </c>
      <c r="E27" s="64">
        <f t="shared" si="2"/>
        <v>-0.16666666666666666</v>
      </c>
      <c r="F27" s="64">
        <f t="shared" si="2"/>
        <v>-0.125</v>
      </c>
      <c r="G27" s="64">
        <f t="shared" si="2"/>
        <v>-8.3333333333333329E-2</v>
      </c>
      <c r="H27" s="64">
        <f t="shared" si="2"/>
        <v>-4.1666666666666664E-2</v>
      </c>
      <c r="I27" s="64">
        <f t="shared" si="2"/>
        <v>0</v>
      </c>
      <c r="J27" s="64">
        <f t="shared" si="2"/>
        <v>4.1666666666666664E-2</v>
      </c>
      <c r="K27" s="64">
        <f t="shared" si="2"/>
        <v>8.3333333333333329E-2</v>
      </c>
      <c r="L27" s="64">
        <f t="shared" si="2"/>
        <v>0.125</v>
      </c>
      <c r="M27" s="64">
        <f t="shared" si="2"/>
        <v>0.16666666666666666</v>
      </c>
      <c r="N27" s="64">
        <f t="shared" si="2"/>
        <v>0.20833333333333331</v>
      </c>
      <c r="O27" s="64"/>
      <c r="P27" s="65">
        <f t="shared" si="2"/>
        <v>0</v>
      </c>
      <c r="V27" s="35"/>
    </row>
    <row r="28" spans="1:22" ht="15" customHeight="1" x14ac:dyDescent="0.25">
      <c r="A28" s="70" t="s">
        <v>85</v>
      </c>
      <c r="B28" s="83"/>
      <c r="C28" s="84"/>
      <c r="D28" s="84">
        <f>ROUND(+$I$28-(($I$28-$B$28)*(11/12)),1)</f>
        <v>0</v>
      </c>
      <c r="E28" s="84">
        <f>ROUND(+$I$28-(($I$28-$B$28)*(9/12)),1)</f>
        <v>0</v>
      </c>
      <c r="F28" s="84">
        <f>ROUND(+$I$28-(($I$28-$B$28)*(6/12)),1)</f>
        <v>0</v>
      </c>
      <c r="G28" s="84">
        <f>ROUND(+$I$28-(($I$28-$B$28)*(3/12)),1)</f>
        <v>0</v>
      </c>
      <c r="H28" s="84">
        <f>ROUND(+$I$28-(($I$28-$B$28)*(1/12)),1)</f>
        <v>0</v>
      </c>
      <c r="I28" s="83"/>
      <c r="J28" s="84">
        <f>ROUND(+$I$28-(($I$28-$P$28)*(1/12)),1)</f>
        <v>0</v>
      </c>
      <c r="K28" s="84">
        <f>ROUND(+$I$28-(($I$28-$P$28)*(3/12)),1)</f>
        <v>0</v>
      </c>
      <c r="L28" s="84">
        <f>ROUND(+$I$28-(($I$28-$P$28)*(6/12)),1)</f>
        <v>0</v>
      </c>
      <c r="M28" s="84">
        <f>ROUND(+$I$28-(($I$28-$P$28)*(9/12)),1)</f>
        <v>0</v>
      </c>
      <c r="N28" s="84">
        <f>ROUND(+$I$28-(($I$28-$P$28)*(11/12)),1)</f>
        <v>0</v>
      </c>
      <c r="O28" s="84"/>
      <c r="P28" s="85"/>
    </row>
    <row r="29" spans="1:22" ht="15" customHeight="1" thickBot="1" x14ac:dyDescent="0.3">
      <c r="A29" s="70" t="s">
        <v>111</v>
      </c>
      <c r="B29" s="86"/>
      <c r="C29" s="87"/>
      <c r="D29" s="84">
        <f>ROUND(+$I$29-(($I$29-$B$29)*(11/12)),1)</f>
        <v>0</v>
      </c>
      <c r="E29" s="84">
        <f>ROUND(+$I$29-(($I$29-$B$29)*(9/12)),1)</f>
        <v>0</v>
      </c>
      <c r="F29" s="84">
        <f>ROUND(+$I$29-(($I$29-$B$29)*(6/12)),1)</f>
        <v>0</v>
      </c>
      <c r="G29" s="84">
        <f>ROUND(+$I$29-(($I$29-$B$29)*(3/12)),1)</f>
        <v>0</v>
      </c>
      <c r="H29" s="84">
        <f>ROUND(+$I$29-(($I$29-$B$29)*(1/12)),1)</f>
        <v>0</v>
      </c>
      <c r="I29" s="86"/>
      <c r="J29" s="84">
        <f>ROUND(+$I$29-(($I$29-$P$29)*(1/12)),1)</f>
        <v>0</v>
      </c>
      <c r="K29" s="84">
        <f>ROUND(+$I$29-(($I$29-$P$29)*(3/12)),1)</f>
        <v>0</v>
      </c>
      <c r="L29" s="84">
        <f>ROUND(+$I$29-(($I$29-$P$29)*(6/12)),1)</f>
        <v>0</v>
      </c>
      <c r="M29" s="84">
        <f>ROUND(+$I$29-(($I$29-$P$29)*(9/12)),1)</f>
        <v>0</v>
      </c>
      <c r="N29" s="84">
        <f>ROUND(+$I$29-(($I$29-$P$29)*(11/12)),1)</f>
        <v>0</v>
      </c>
      <c r="O29" s="87"/>
      <c r="P29" s="88"/>
    </row>
    <row r="30" spans="1:22" ht="15" customHeight="1" thickBot="1" x14ac:dyDescent="0.3">
      <c r="A30" s="71" t="s">
        <v>113</v>
      </c>
      <c r="B30" s="89">
        <f t="shared" ref="B30:H30" si="3">+B29+B28</f>
        <v>0</v>
      </c>
      <c r="C30" s="89"/>
      <c r="D30" s="89">
        <f t="shared" si="3"/>
        <v>0</v>
      </c>
      <c r="E30" s="89">
        <f t="shared" si="3"/>
        <v>0</v>
      </c>
      <c r="F30" s="89">
        <f t="shared" si="3"/>
        <v>0</v>
      </c>
      <c r="G30" s="89">
        <f t="shared" si="3"/>
        <v>0</v>
      </c>
      <c r="H30" s="89">
        <f t="shared" si="3"/>
        <v>0</v>
      </c>
      <c r="I30" s="89">
        <f>+I29+I28</f>
        <v>0</v>
      </c>
      <c r="J30" s="89">
        <f t="shared" ref="J30:P30" si="4">+J29+J28</f>
        <v>0</v>
      </c>
      <c r="K30" s="89">
        <f t="shared" si="4"/>
        <v>0</v>
      </c>
      <c r="L30" s="89">
        <f t="shared" si="4"/>
        <v>0</v>
      </c>
      <c r="M30" s="89">
        <f t="shared" si="4"/>
        <v>0</v>
      </c>
      <c r="N30" s="89">
        <f t="shared" si="4"/>
        <v>0</v>
      </c>
      <c r="O30" s="89"/>
      <c r="P30" s="90">
        <f t="shared" si="4"/>
        <v>0</v>
      </c>
    </row>
    <row r="31" spans="1:22" ht="15" customHeight="1" x14ac:dyDescent="0.25">
      <c r="A31" s="74" t="s">
        <v>87</v>
      </c>
      <c r="B31" s="84">
        <f>+B30</f>
        <v>0</v>
      </c>
      <c r="C31" s="84"/>
      <c r="D31" s="84">
        <f t="shared" ref="D31:P31" si="5">+D30</f>
        <v>0</v>
      </c>
      <c r="E31" s="84">
        <f t="shared" si="5"/>
        <v>0</v>
      </c>
      <c r="F31" s="84">
        <f t="shared" si="5"/>
        <v>0</v>
      </c>
      <c r="G31" s="84">
        <f t="shared" si="5"/>
        <v>0</v>
      </c>
      <c r="H31" s="84">
        <f t="shared" si="5"/>
        <v>0</v>
      </c>
      <c r="I31" s="84">
        <f t="shared" si="5"/>
        <v>0</v>
      </c>
      <c r="J31" s="84">
        <f t="shared" si="5"/>
        <v>0</v>
      </c>
      <c r="K31" s="84">
        <f t="shared" si="5"/>
        <v>0</v>
      </c>
      <c r="L31" s="84">
        <f t="shared" si="5"/>
        <v>0</v>
      </c>
      <c r="M31" s="84">
        <f t="shared" si="5"/>
        <v>0</v>
      </c>
      <c r="N31" s="84">
        <f t="shared" si="5"/>
        <v>0</v>
      </c>
      <c r="O31" s="84"/>
      <c r="P31" s="91">
        <f t="shared" si="5"/>
        <v>0</v>
      </c>
    </row>
    <row r="32" spans="1:22" ht="15" customHeight="1" x14ac:dyDescent="0.25">
      <c r="A32" s="74" t="s">
        <v>88</v>
      </c>
      <c r="B32" s="92"/>
      <c r="C32" s="93"/>
      <c r="D32" s="93">
        <f>+B32</f>
        <v>0</v>
      </c>
      <c r="E32" s="93">
        <f>+D32</f>
        <v>0</v>
      </c>
      <c r="F32" s="93">
        <f t="shared" ref="F32:N33" si="6">+E32</f>
        <v>0</v>
      </c>
      <c r="G32" s="93">
        <f t="shared" si="6"/>
        <v>0</v>
      </c>
      <c r="H32" s="93">
        <f t="shared" si="6"/>
        <v>0</v>
      </c>
      <c r="I32" s="93">
        <f t="shared" si="6"/>
        <v>0</v>
      </c>
      <c r="J32" s="93">
        <f t="shared" si="6"/>
        <v>0</v>
      </c>
      <c r="K32" s="93">
        <f t="shared" si="6"/>
        <v>0</v>
      </c>
      <c r="L32" s="93">
        <f t="shared" si="6"/>
        <v>0</v>
      </c>
      <c r="M32" s="93">
        <f t="shared" si="6"/>
        <v>0</v>
      </c>
      <c r="N32" s="93">
        <f t="shared" si="6"/>
        <v>0</v>
      </c>
      <c r="O32" s="93"/>
      <c r="P32" s="94">
        <f>+N32</f>
        <v>0</v>
      </c>
    </row>
    <row r="33" spans="1:19" ht="15.75" thickBot="1" x14ac:dyDescent="0.3">
      <c r="A33" s="74" t="s">
        <v>89</v>
      </c>
      <c r="B33" s="86"/>
      <c r="C33" s="93"/>
      <c r="D33" s="93">
        <f>+B33</f>
        <v>0</v>
      </c>
      <c r="E33" s="93">
        <f>+D33</f>
        <v>0</v>
      </c>
      <c r="F33" s="93">
        <f t="shared" si="6"/>
        <v>0</v>
      </c>
      <c r="G33" s="93">
        <f t="shared" si="6"/>
        <v>0</v>
      </c>
      <c r="H33" s="93">
        <f t="shared" si="6"/>
        <v>0</v>
      </c>
      <c r="I33" s="93">
        <f t="shared" si="6"/>
        <v>0</v>
      </c>
      <c r="J33" s="93">
        <f t="shared" si="6"/>
        <v>0</v>
      </c>
      <c r="K33" s="93">
        <f t="shared" si="6"/>
        <v>0</v>
      </c>
      <c r="L33" s="93">
        <f t="shared" si="6"/>
        <v>0</v>
      </c>
      <c r="M33" s="93">
        <f t="shared" si="6"/>
        <v>0</v>
      </c>
      <c r="N33" s="93">
        <f t="shared" si="6"/>
        <v>0</v>
      </c>
      <c r="O33" s="93"/>
      <c r="P33" s="94">
        <f>+N33</f>
        <v>0</v>
      </c>
    </row>
    <row r="34" spans="1:19" ht="15.75" thickBot="1" x14ac:dyDescent="0.3">
      <c r="A34" s="75" t="s">
        <v>90</v>
      </c>
      <c r="B34" s="95">
        <f>+B31-B32+B33</f>
        <v>0</v>
      </c>
      <c r="C34" s="95"/>
      <c r="D34" s="95">
        <f t="shared" ref="D34:P34" si="7">+D31-D32+D33</f>
        <v>0</v>
      </c>
      <c r="E34" s="95">
        <f t="shared" si="7"/>
        <v>0</v>
      </c>
      <c r="F34" s="95">
        <f t="shared" si="7"/>
        <v>0</v>
      </c>
      <c r="G34" s="95">
        <f t="shared" si="7"/>
        <v>0</v>
      </c>
      <c r="H34" s="95">
        <f t="shared" si="7"/>
        <v>0</v>
      </c>
      <c r="I34" s="95">
        <f t="shared" si="7"/>
        <v>0</v>
      </c>
      <c r="J34" s="95">
        <f t="shared" si="7"/>
        <v>0</v>
      </c>
      <c r="K34" s="95">
        <f t="shared" si="7"/>
        <v>0</v>
      </c>
      <c r="L34" s="95">
        <f t="shared" si="7"/>
        <v>0</v>
      </c>
      <c r="M34" s="95">
        <f t="shared" si="7"/>
        <v>0</v>
      </c>
      <c r="N34" s="95">
        <f t="shared" si="7"/>
        <v>0</v>
      </c>
      <c r="O34" s="95"/>
      <c r="P34" s="96">
        <f t="shared" si="7"/>
        <v>0</v>
      </c>
    </row>
    <row r="35" spans="1:19" ht="16.5" thickTop="1" thickBot="1" x14ac:dyDescent="0.3">
      <c r="A35" s="164" t="s">
        <v>75</v>
      </c>
      <c r="B35" s="165"/>
      <c r="C35" s="165"/>
      <c r="D35" s="165"/>
      <c r="E35" s="165"/>
      <c r="F35" s="165"/>
      <c r="G35" s="165"/>
      <c r="H35" s="165"/>
      <c r="I35" s="165"/>
      <c r="J35" s="165"/>
      <c r="K35" s="165"/>
      <c r="L35" s="165"/>
      <c r="M35" s="165"/>
      <c r="N35" s="165"/>
      <c r="O35" s="165"/>
      <c r="P35" s="166"/>
    </row>
    <row r="36" spans="1:19" ht="15.75" thickTop="1" x14ac:dyDescent="0.25">
      <c r="A36" s="46" t="s">
        <v>104</v>
      </c>
      <c r="B36" s="109">
        <f>+B33</f>
        <v>0</v>
      </c>
      <c r="C36" s="167" t="s">
        <v>102</v>
      </c>
      <c r="D36" s="168"/>
      <c r="E36" s="168"/>
      <c r="F36" s="168"/>
      <c r="G36" s="168"/>
      <c r="H36" s="168"/>
      <c r="I36" s="168"/>
      <c r="J36" s="168"/>
      <c r="K36" s="168"/>
      <c r="L36" s="168"/>
      <c r="M36" s="168"/>
      <c r="N36" s="168"/>
      <c r="O36" s="168"/>
      <c r="P36" s="169"/>
    </row>
    <row r="37" spans="1:19" x14ac:dyDescent="0.25">
      <c r="A37" s="47" t="s">
        <v>105</v>
      </c>
      <c r="B37" s="110">
        <f>+B32</f>
        <v>0</v>
      </c>
      <c r="C37" s="131" t="s">
        <v>84</v>
      </c>
      <c r="D37" s="133"/>
      <c r="E37" s="133"/>
      <c r="F37" s="133"/>
      <c r="G37" s="133"/>
      <c r="H37" s="133"/>
      <c r="I37" s="133"/>
      <c r="J37" s="133"/>
      <c r="K37" s="133"/>
      <c r="L37" s="133"/>
      <c r="M37" s="133"/>
      <c r="N37" s="133"/>
      <c r="O37" s="133"/>
      <c r="P37" s="160"/>
    </row>
    <row r="38" spans="1:19" ht="15.75" thickBot="1" x14ac:dyDescent="0.3">
      <c r="A38" s="48" t="s">
        <v>81</v>
      </c>
      <c r="B38" s="111">
        <f>+B36-B37</f>
        <v>0</v>
      </c>
      <c r="C38" s="161" t="s">
        <v>109</v>
      </c>
      <c r="D38" s="162"/>
      <c r="E38" s="162"/>
      <c r="F38" s="162"/>
      <c r="G38" s="162"/>
      <c r="H38" s="162"/>
      <c r="I38" s="162"/>
      <c r="J38" s="162"/>
      <c r="K38" s="162"/>
      <c r="L38" s="162"/>
      <c r="M38" s="162"/>
      <c r="N38" s="162"/>
      <c r="O38" s="162"/>
      <c r="P38" s="163"/>
    </row>
    <row r="39" spans="1:19" ht="15.75" thickTop="1" x14ac:dyDescent="0.25">
      <c r="A39" s="178" t="s">
        <v>79</v>
      </c>
      <c r="B39" s="179"/>
      <c r="C39" s="180"/>
      <c r="D39" s="180"/>
      <c r="E39" s="180"/>
      <c r="F39" s="180"/>
      <c r="G39" s="180"/>
      <c r="H39" s="180"/>
      <c r="I39" s="180"/>
      <c r="J39" s="180"/>
      <c r="K39" s="180"/>
      <c r="L39" s="180"/>
      <c r="M39" s="180"/>
      <c r="N39" s="180"/>
      <c r="O39" s="180"/>
      <c r="P39" s="181"/>
    </row>
    <row r="40" spans="1:19" x14ac:dyDescent="0.25">
      <c r="A40" s="78" t="s">
        <v>98</v>
      </c>
      <c r="B40" s="98"/>
      <c r="C40" s="173" t="s">
        <v>100</v>
      </c>
      <c r="D40" s="174"/>
      <c r="E40" s="174"/>
      <c r="F40" s="174"/>
      <c r="G40" s="174"/>
      <c r="H40" s="174"/>
      <c r="I40" s="174"/>
      <c r="J40" s="174"/>
      <c r="K40" s="174"/>
      <c r="L40" s="174"/>
      <c r="M40" s="174"/>
      <c r="N40" s="174"/>
      <c r="O40" s="174"/>
      <c r="P40" s="175"/>
    </row>
    <row r="41" spans="1:19" x14ac:dyDescent="0.25">
      <c r="A41" s="78" t="s">
        <v>96</v>
      </c>
      <c r="B41" s="99"/>
      <c r="C41" s="173" t="s">
        <v>110</v>
      </c>
      <c r="D41" s="174"/>
      <c r="E41" s="174"/>
      <c r="F41" s="174"/>
      <c r="G41" s="174"/>
      <c r="H41" s="174"/>
      <c r="I41" s="174"/>
      <c r="J41" s="174"/>
      <c r="K41" s="174"/>
      <c r="L41" s="174"/>
      <c r="M41" s="174"/>
      <c r="N41" s="174"/>
      <c r="O41" s="174"/>
      <c r="P41" s="175"/>
    </row>
    <row r="42" spans="1:19" ht="48" customHeight="1" x14ac:dyDescent="0.25">
      <c r="A42" s="50" t="s">
        <v>73</v>
      </c>
      <c r="B42" s="97">
        <f>IF(B40 &lt;&gt; 0,+B36-(B30+B40),+IF(B41 &lt;&gt; 0,+B36+(B41-B30),0))</f>
        <v>0</v>
      </c>
      <c r="C42" s="146" t="s">
        <v>82</v>
      </c>
      <c r="D42" s="147"/>
      <c r="E42" s="147"/>
      <c r="F42" s="147"/>
      <c r="G42" s="147"/>
      <c r="H42" s="147"/>
      <c r="I42" s="147"/>
      <c r="J42" s="147"/>
      <c r="K42" s="147"/>
      <c r="L42" s="147"/>
      <c r="M42" s="147"/>
      <c r="N42" s="147"/>
      <c r="O42" s="147"/>
      <c r="P42" s="182"/>
    </row>
    <row r="43" spans="1:19" x14ac:dyDescent="0.25">
      <c r="A43" s="49" t="s">
        <v>69</v>
      </c>
      <c r="B43" s="79">
        <f>ROUND(+(I30-B30)/12,2)</f>
        <v>0</v>
      </c>
      <c r="C43" s="131" t="s">
        <v>74</v>
      </c>
      <c r="D43" s="176"/>
      <c r="E43" s="176"/>
      <c r="F43" s="176"/>
      <c r="G43" s="176"/>
      <c r="H43" s="176"/>
      <c r="I43" s="176"/>
      <c r="J43" s="176"/>
      <c r="K43" s="176"/>
      <c r="L43" s="176"/>
      <c r="M43" s="176"/>
      <c r="N43" s="176"/>
      <c r="O43" s="176"/>
      <c r="P43" s="177"/>
    </row>
    <row r="44" spans="1:19" x14ac:dyDescent="0.25">
      <c r="A44" s="51" t="s">
        <v>70</v>
      </c>
      <c r="B44" s="80" t="e">
        <f>ROUND(B42/B43,0)</f>
        <v>#DIV/0!</v>
      </c>
      <c r="C44" s="131" t="s">
        <v>83</v>
      </c>
      <c r="D44" s="133"/>
      <c r="E44" s="133"/>
      <c r="F44" s="133"/>
      <c r="G44" s="133"/>
      <c r="H44" s="133"/>
      <c r="I44" s="133"/>
      <c r="J44" s="133"/>
      <c r="K44" s="133"/>
      <c r="L44" s="133"/>
      <c r="M44" s="133"/>
      <c r="N44" s="133"/>
      <c r="O44" s="133"/>
      <c r="P44" s="160"/>
    </row>
    <row r="45" spans="1:19" ht="15.75" thickBot="1" x14ac:dyDescent="0.3">
      <c r="A45" s="48" t="s">
        <v>91</v>
      </c>
      <c r="B45" s="100" t="e">
        <f>B27+(LOOKUP(B44,A55:B66)/1440)</f>
        <v>#DIV/0!</v>
      </c>
      <c r="C45" s="161" t="s">
        <v>106</v>
      </c>
      <c r="D45" s="162"/>
      <c r="E45" s="162"/>
      <c r="F45" s="162"/>
      <c r="G45" s="162"/>
      <c r="H45" s="162"/>
      <c r="I45" s="162"/>
      <c r="J45" s="162"/>
      <c r="K45" s="162"/>
      <c r="L45" s="162"/>
      <c r="M45" s="162"/>
      <c r="N45" s="162"/>
      <c r="O45" s="162"/>
      <c r="P45" s="163"/>
    </row>
    <row r="46" spans="1:19" ht="15.75" thickTop="1" x14ac:dyDescent="0.25">
      <c r="A46" s="178" t="s">
        <v>80</v>
      </c>
      <c r="B46" s="180"/>
      <c r="C46" s="180"/>
      <c r="D46" s="180"/>
      <c r="E46" s="180"/>
      <c r="F46" s="180"/>
      <c r="G46" s="180"/>
      <c r="H46" s="180"/>
      <c r="I46" s="180"/>
      <c r="J46" s="180"/>
      <c r="K46" s="180"/>
      <c r="L46" s="180"/>
      <c r="M46" s="180"/>
      <c r="N46" s="180"/>
      <c r="O46" s="180"/>
      <c r="P46" s="181"/>
    </row>
    <row r="47" spans="1:19" ht="48" customHeight="1" x14ac:dyDescent="0.25">
      <c r="A47" s="50" t="s">
        <v>77</v>
      </c>
      <c r="B47" s="97">
        <f>IF(B40&lt;&gt;0,(+I30+B40)-B33)+IF(B41&lt;&gt;0,+I30-(B41+B33),0)</f>
        <v>0</v>
      </c>
      <c r="C47" s="146" t="s">
        <v>92</v>
      </c>
      <c r="D47" s="147"/>
      <c r="E47" s="147"/>
      <c r="F47" s="147"/>
      <c r="G47" s="147"/>
      <c r="H47" s="147"/>
      <c r="I47" s="147"/>
      <c r="J47" s="147"/>
      <c r="K47" s="147"/>
      <c r="L47" s="147"/>
      <c r="M47" s="147"/>
      <c r="N47" s="147"/>
      <c r="O47" s="147"/>
      <c r="P47" s="182"/>
      <c r="R47"/>
      <c r="S47"/>
    </row>
    <row r="48" spans="1:19" x14ac:dyDescent="0.25">
      <c r="A48" s="49" t="s">
        <v>78</v>
      </c>
      <c r="B48" s="79">
        <f>ROUND(+(I30-P30)/12,2)</f>
        <v>0</v>
      </c>
      <c r="C48" s="131" t="s">
        <v>74</v>
      </c>
      <c r="D48" s="176"/>
      <c r="E48" s="176"/>
      <c r="F48" s="176"/>
      <c r="G48" s="176"/>
      <c r="H48" s="176"/>
      <c r="I48" s="176"/>
      <c r="J48" s="176"/>
      <c r="K48" s="176"/>
      <c r="L48" s="176"/>
      <c r="M48" s="176"/>
      <c r="N48" s="176"/>
      <c r="O48" s="176"/>
      <c r="P48" s="177"/>
      <c r="R48"/>
      <c r="S48"/>
    </row>
    <row r="49" spans="1:19" x14ac:dyDescent="0.25">
      <c r="A49" s="51" t="s">
        <v>70</v>
      </c>
      <c r="B49" s="80" t="e">
        <f>ROUND(B47/B48,0)</f>
        <v>#DIV/0!</v>
      </c>
      <c r="C49" s="131" t="s">
        <v>83</v>
      </c>
      <c r="D49" s="133"/>
      <c r="E49" s="133"/>
      <c r="F49" s="133"/>
      <c r="G49" s="133"/>
      <c r="H49" s="133"/>
      <c r="I49" s="133"/>
      <c r="J49" s="133"/>
      <c r="K49" s="133"/>
      <c r="L49" s="133"/>
      <c r="M49" s="133"/>
      <c r="N49" s="133"/>
      <c r="O49" s="133"/>
      <c r="P49" s="160"/>
      <c r="R49"/>
      <c r="S49"/>
    </row>
    <row r="50" spans="1:19" ht="24.75" thickBot="1" x14ac:dyDescent="0.3">
      <c r="A50" s="48" t="s">
        <v>86</v>
      </c>
      <c r="B50" s="100" t="e">
        <f>I27+(LOOKUP(B49,A55:B66)/1440)</f>
        <v>#DIV/0!</v>
      </c>
      <c r="C50" s="161" t="s">
        <v>107</v>
      </c>
      <c r="D50" s="162"/>
      <c r="E50" s="162"/>
      <c r="F50" s="162"/>
      <c r="G50" s="162"/>
      <c r="H50" s="162"/>
      <c r="I50" s="162"/>
      <c r="J50" s="162"/>
      <c r="K50" s="162"/>
      <c r="L50" s="162"/>
      <c r="M50" s="162"/>
      <c r="N50" s="162"/>
      <c r="O50" s="162"/>
      <c r="P50" s="163"/>
      <c r="R50"/>
      <c r="S50"/>
    </row>
    <row r="51" spans="1:19" ht="45" customHeight="1" thickTop="1" thickBot="1" x14ac:dyDescent="0.3">
      <c r="A51" s="170" t="s">
        <v>120</v>
      </c>
      <c r="B51" s="171"/>
      <c r="C51" s="171"/>
      <c r="D51" s="171"/>
      <c r="E51" s="171"/>
      <c r="F51" s="171"/>
      <c r="G51" s="171"/>
      <c r="H51" s="171"/>
      <c r="I51" s="171"/>
      <c r="J51" s="171"/>
      <c r="K51" s="171"/>
      <c r="L51" s="171"/>
      <c r="M51" s="171"/>
      <c r="N51" s="171"/>
      <c r="O51" s="171"/>
      <c r="P51" s="172"/>
      <c r="R51"/>
      <c r="S51"/>
    </row>
    <row r="52" spans="1:19" ht="15.75" thickTop="1" x14ac:dyDescent="0.25">
      <c r="A52" s="28"/>
      <c r="B52" s="28"/>
      <c r="C52" s="28"/>
      <c r="D52" s="28"/>
      <c r="E52" s="28"/>
      <c r="F52" s="28"/>
      <c r="G52" s="28"/>
      <c r="H52" s="28"/>
      <c r="I52" s="28"/>
      <c r="J52" s="28"/>
      <c r="K52" s="28"/>
      <c r="L52" s="28"/>
      <c r="M52" s="28"/>
      <c r="N52" s="28"/>
      <c r="O52" s="28"/>
      <c r="P52" s="28"/>
      <c r="Q52"/>
      <c r="R52"/>
      <c r="S52"/>
    </row>
    <row r="53" spans="1:19" ht="24" x14ac:dyDescent="0.25">
      <c r="A53" s="101" t="s">
        <v>101</v>
      </c>
      <c r="B53" s="102"/>
      <c r="C53" s="28"/>
      <c r="D53" s="28"/>
      <c r="E53" s="28"/>
      <c r="F53" s="28"/>
      <c r="G53" s="28"/>
      <c r="H53" s="28"/>
      <c r="I53" s="28"/>
      <c r="J53" s="28"/>
      <c r="K53" s="28"/>
      <c r="L53" s="28"/>
      <c r="M53" s="28"/>
      <c r="N53" s="28"/>
      <c r="O53" s="28"/>
      <c r="P53" s="28"/>
      <c r="Q53"/>
      <c r="R53"/>
      <c r="S53"/>
    </row>
    <row r="54" spans="1:19" x14ac:dyDescent="0.25">
      <c r="A54" s="103" t="s">
        <v>97</v>
      </c>
      <c r="B54" s="104" t="s">
        <v>99</v>
      </c>
      <c r="C54" s="28"/>
      <c r="D54" s="28"/>
      <c r="E54" s="28"/>
      <c r="F54" s="28"/>
      <c r="G54" s="28"/>
      <c r="H54" s="28"/>
      <c r="I54" s="28"/>
      <c r="J54" s="28"/>
      <c r="K54" s="28"/>
      <c r="L54" s="28"/>
      <c r="M54" s="28"/>
      <c r="N54" s="28"/>
      <c r="O54" s="28"/>
      <c r="P54" s="28"/>
      <c r="Q54"/>
      <c r="R54"/>
      <c r="S54"/>
    </row>
    <row r="55" spans="1:19" x14ac:dyDescent="0.25">
      <c r="A55" s="105">
        <v>1</v>
      </c>
      <c r="B55" s="106">
        <v>60</v>
      </c>
      <c r="C55" s="28"/>
      <c r="D55" s="28"/>
      <c r="E55" s="28"/>
      <c r="F55" s="28"/>
      <c r="G55" s="28"/>
      <c r="H55" s="28"/>
      <c r="I55" s="28"/>
      <c r="J55" s="28"/>
      <c r="K55" s="28"/>
      <c r="L55" s="28"/>
      <c r="M55" s="28"/>
      <c r="N55" s="28"/>
      <c r="O55" s="28"/>
      <c r="P55" s="28"/>
      <c r="Q55"/>
      <c r="R55"/>
      <c r="S55"/>
    </row>
    <row r="56" spans="1:19" x14ac:dyDescent="0.25">
      <c r="A56" s="105">
        <v>2</v>
      </c>
      <c r="B56" s="106">
        <v>90</v>
      </c>
      <c r="C56" s="28"/>
      <c r="D56" s="28"/>
      <c r="E56" s="28"/>
      <c r="F56" s="28"/>
      <c r="G56" s="28"/>
      <c r="H56" s="28"/>
      <c r="I56" s="28"/>
      <c r="J56" s="28"/>
      <c r="K56" s="28"/>
      <c r="L56" s="28"/>
      <c r="M56" s="28"/>
      <c r="N56" s="28"/>
      <c r="O56" s="28"/>
      <c r="P56" s="28"/>
      <c r="Q56"/>
      <c r="R56"/>
      <c r="S56"/>
    </row>
    <row r="57" spans="1:19" x14ac:dyDescent="0.25">
      <c r="A57" s="105">
        <v>3</v>
      </c>
      <c r="B57" s="106">
        <v>120</v>
      </c>
      <c r="C57" s="28"/>
      <c r="D57" s="28"/>
      <c r="E57" s="28"/>
      <c r="F57" s="28"/>
      <c r="G57" s="28"/>
      <c r="H57" s="28"/>
      <c r="I57" s="28"/>
      <c r="J57" s="28"/>
      <c r="K57" s="28"/>
      <c r="L57" s="28"/>
      <c r="M57" s="28"/>
      <c r="N57" s="28"/>
      <c r="O57" s="28"/>
      <c r="P57" s="28"/>
      <c r="Q57"/>
      <c r="R57"/>
      <c r="S57"/>
    </row>
    <row r="58" spans="1:19" x14ac:dyDescent="0.25">
      <c r="A58" s="105">
        <v>4</v>
      </c>
      <c r="B58" s="106">
        <v>140</v>
      </c>
      <c r="C58" s="28"/>
      <c r="D58" s="28"/>
      <c r="E58" s="28"/>
      <c r="F58" s="28"/>
      <c r="G58" s="28"/>
      <c r="H58" s="28"/>
      <c r="I58" s="28"/>
      <c r="J58" s="28"/>
      <c r="K58" s="28"/>
      <c r="L58" s="28"/>
      <c r="M58" s="28"/>
      <c r="N58" s="28"/>
      <c r="O58" s="28"/>
      <c r="P58" s="28"/>
      <c r="Q58"/>
      <c r="R58"/>
      <c r="S58"/>
    </row>
    <row r="59" spans="1:19" x14ac:dyDescent="0.25">
      <c r="A59" s="105">
        <v>5</v>
      </c>
      <c r="B59" s="106">
        <v>160</v>
      </c>
      <c r="C59" s="28"/>
      <c r="D59" s="28"/>
      <c r="E59" s="28"/>
      <c r="F59" s="28"/>
      <c r="G59" s="28"/>
      <c r="H59" s="28"/>
      <c r="I59" s="28"/>
      <c r="J59" s="28"/>
      <c r="K59" s="28"/>
      <c r="L59" s="28"/>
      <c r="M59" s="28"/>
      <c r="N59" s="28"/>
      <c r="O59" s="28"/>
      <c r="P59" s="28"/>
      <c r="Q59"/>
      <c r="R59"/>
      <c r="S59"/>
    </row>
    <row r="60" spans="1:19" x14ac:dyDescent="0.25">
      <c r="A60" s="105">
        <v>6</v>
      </c>
      <c r="B60" s="106">
        <v>180</v>
      </c>
      <c r="C60" s="28"/>
      <c r="D60" s="28"/>
      <c r="E60" s="28"/>
      <c r="F60" s="28"/>
      <c r="G60" s="28"/>
      <c r="H60" s="28"/>
      <c r="I60" s="28"/>
      <c r="J60" s="28"/>
      <c r="K60" s="28"/>
      <c r="L60" s="28"/>
      <c r="M60" s="28"/>
      <c r="N60" s="28"/>
      <c r="O60" s="28"/>
      <c r="P60" s="28"/>
      <c r="Q60"/>
      <c r="R60"/>
      <c r="S60"/>
    </row>
    <row r="61" spans="1:19" x14ac:dyDescent="0.25">
      <c r="A61" s="105">
        <v>7</v>
      </c>
      <c r="B61" s="106">
        <v>200</v>
      </c>
      <c r="C61" s="28"/>
      <c r="D61" s="28"/>
      <c r="E61" s="28"/>
      <c r="F61" s="28"/>
      <c r="G61" s="28"/>
      <c r="H61" s="28"/>
      <c r="I61" s="28"/>
      <c r="J61" s="28"/>
      <c r="K61" s="28"/>
      <c r="L61" s="28"/>
      <c r="M61" s="28"/>
      <c r="N61" s="28"/>
      <c r="O61" s="28"/>
      <c r="P61" s="28"/>
      <c r="Q61"/>
      <c r="R61"/>
      <c r="S61"/>
    </row>
    <row r="62" spans="1:19" x14ac:dyDescent="0.25">
      <c r="A62" s="105">
        <v>8</v>
      </c>
      <c r="B62" s="106">
        <v>220</v>
      </c>
      <c r="C62" s="28"/>
      <c r="D62" s="28"/>
      <c r="E62" s="28"/>
      <c r="F62" s="28"/>
      <c r="G62" s="28"/>
      <c r="H62" s="28"/>
      <c r="I62" s="28"/>
      <c r="J62" s="28"/>
      <c r="K62" s="28"/>
      <c r="L62" s="28"/>
      <c r="M62" s="28"/>
      <c r="N62" s="28"/>
      <c r="O62" s="28"/>
      <c r="P62" s="28"/>
      <c r="Q62"/>
      <c r="R62"/>
      <c r="S62"/>
    </row>
    <row r="63" spans="1:19" x14ac:dyDescent="0.25">
      <c r="A63" s="105">
        <v>9</v>
      </c>
      <c r="B63" s="106">
        <v>240</v>
      </c>
      <c r="C63" s="28"/>
      <c r="D63" s="28"/>
      <c r="E63" s="28"/>
      <c r="F63" s="28"/>
      <c r="G63" s="28"/>
      <c r="H63" s="28"/>
      <c r="I63" s="28"/>
      <c r="J63" s="28"/>
      <c r="K63" s="28"/>
      <c r="L63" s="28"/>
      <c r="M63" s="28"/>
      <c r="N63" s="28"/>
      <c r="O63" s="28"/>
      <c r="P63" s="28"/>
      <c r="Q63"/>
      <c r="R63"/>
      <c r="S63"/>
    </row>
    <row r="64" spans="1:19" x14ac:dyDescent="0.25">
      <c r="A64" s="105">
        <v>10</v>
      </c>
      <c r="B64" s="106">
        <v>270</v>
      </c>
      <c r="C64" s="28"/>
      <c r="D64" s="28"/>
      <c r="E64" s="28"/>
      <c r="F64" s="28"/>
      <c r="G64" s="28"/>
      <c r="H64" s="28"/>
      <c r="I64" s="28"/>
      <c r="J64" s="28"/>
      <c r="K64" s="28"/>
      <c r="L64" s="28"/>
      <c r="M64" s="28"/>
      <c r="N64" s="28"/>
      <c r="O64" s="28"/>
      <c r="P64" s="28"/>
      <c r="Q64"/>
      <c r="R64"/>
      <c r="S64"/>
    </row>
    <row r="65" spans="1:19" x14ac:dyDescent="0.25">
      <c r="A65" s="105">
        <v>11</v>
      </c>
      <c r="B65" s="106">
        <v>300</v>
      </c>
      <c r="C65" s="28"/>
      <c r="D65" s="28"/>
      <c r="E65" s="28"/>
      <c r="F65" s="28"/>
      <c r="G65" s="28"/>
      <c r="H65" s="28"/>
      <c r="I65" s="28"/>
      <c r="J65" s="28"/>
      <c r="K65" s="28"/>
      <c r="L65" s="28"/>
      <c r="M65" s="28"/>
      <c r="N65" s="28"/>
      <c r="O65" s="28"/>
      <c r="P65" s="28"/>
      <c r="Q65"/>
      <c r="R65"/>
      <c r="S65"/>
    </row>
    <row r="66" spans="1:19" x14ac:dyDescent="0.25">
      <c r="A66" s="107">
        <v>12</v>
      </c>
      <c r="B66" s="108">
        <v>360</v>
      </c>
      <c r="C66" s="28"/>
      <c r="D66" s="28"/>
      <c r="E66" s="28"/>
      <c r="F66" s="28"/>
      <c r="G66" s="28"/>
      <c r="H66" s="28"/>
      <c r="I66" s="28"/>
      <c r="J66" s="28"/>
      <c r="K66" s="28"/>
      <c r="L66" s="28"/>
      <c r="M66" s="28"/>
      <c r="N66" s="28"/>
      <c r="O66" s="28"/>
      <c r="P66" s="28"/>
      <c r="Q66"/>
      <c r="R66"/>
      <c r="S66"/>
    </row>
  </sheetData>
  <mergeCells count="78">
    <mergeCell ref="B4:P4"/>
    <mergeCell ref="D5:E5"/>
    <mergeCell ref="F5:G5"/>
    <mergeCell ref="H5:I5"/>
    <mergeCell ref="J5:K5"/>
    <mergeCell ref="L5:P5"/>
    <mergeCell ref="B5:C5"/>
    <mergeCell ref="B1:G1"/>
    <mergeCell ref="H1:I1"/>
    <mergeCell ref="J1:P1"/>
    <mergeCell ref="B2:P2"/>
    <mergeCell ref="B3:P3"/>
    <mergeCell ref="B12:P12"/>
    <mergeCell ref="B6:C6"/>
    <mergeCell ref="D6:E6"/>
    <mergeCell ref="F6:G6"/>
    <mergeCell ref="H6:I6"/>
    <mergeCell ref="J6:K6"/>
    <mergeCell ref="L6:P6"/>
    <mergeCell ref="B7:P7"/>
    <mergeCell ref="B8:P8"/>
    <mergeCell ref="B9:P9"/>
    <mergeCell ref="B10:P10"/>
    <mergeCell ref="B11:P11"/>
    <mergeCell ref="B13:P13"/>
    <mergeCell ref="B14:D14"/>
    <mergeCell ref="E14:G14"/>
    <mergeCell ref="H14:J14"/>
    <mergeCell ref="K14:M14"/>
    <mergeCell ref="N14:P14"/>
    <mergeCell ref="B16:D16"/>
    <mergeCell ref="E16:G16"/>
    <mergeCell ref="H16:J16"/>
    <mergeCell ref="K16:M16"/>
    <mergeCell ref="N16:P16"/>
    <mergeCell ref="B15:D15"/>
    <mergeCell ref="E15:G15"/>
    <mergeCell ref="H15:J15"/>
    <mergeCell ref="K15:M15"/>
    <mergeCell ref="N15:P15"/>
    <mergeCell ref="B18:D18"/>
    <mergeCell ref="E18:G18"/>
    <mergeCell ref="H18:J18"/>
    <mergeCell ref="K18:M18"/>
    <mergeCell ref="N18:P18"/>
    <mergeCell ref="B17:D17"/>
    <mergeCell ref="E17:G17"/>
    <mergeCell ref="H17:J17"/>
    <mergeCell ref="K17:M17"/>
    <mergeCell ref="N17:P17"/>
    <mergeCell ref="A39:P39"/>
    <mergeCell ref="B19:D19"/>
    <mergeCell ref="E19:G19"/>
    <mergeCell ref="H19:J19"/>
    <mergeCell ref="K19:M19"/>
    <mergeCell ref="N19:P19"/>
    <mergeCell ref="B20:D20"/>
    <mergeCell ref="E20:G20"/>
    <mergeCell ref="H20:J20"/>
    <mergeCell ref="K20:M20"/>
    <mergeCell ref="N20:P20"/>
    <mergeCell ref="A21:P21"/>
    <mergeCell ref="A35:P35"/>
    <mergeCell ref="C36:P36"/>
    <mergeCell ref="C37:P37"/>
    <mergeCell ref="C38:P38"/>
    <mergeCell ref="A51:P51"/>
    <mergeCell ref="C40:P40"/>
    <mergeCell ref="C41:P41"/>
    <mergeCell ref="C42:P42"/>
    <mergeCell ref="C43:P43"/>
    <mergeCell ref="C44:P44"/>
    <mergeCell ref="C45:P45"/>
    <mergeCell ref="A46:P46"/>
    <mergeCell ref="C47:P47"/>
    <mergeCell ref="C48:P48"/>
    <mergeCell ref="C49:P49"/>
    <mergeCell ref="C50:P50"/>
  </mergeCells>
  <pageMargins left="0.31496062992125984" right="0.31496062992125984" top="0.35433070866141736" bottom="0.35433070866141736" header="0" footer="0"/>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zoomScale="90" zoomScaleNormal="90" workbookViewId="0"/>
  </sheetViews>
  <sheetFormatPr baseColWidth="10" defaultRowHeight="15" x14ac:dyDescent="0.25"/>
  <cols>
    <col min="1" max="1" width="34.85546875" style="29" bestFit="1" customWidth="1"/>
    <col min="2" max="16" width="7.85546875" style="116" customWidth="1"/>
    <col min="17" max="19" width="9.140625" style="28" customWidth="1"/>
    <col min="20" max="256" width="9.140625" customWidth="1"/>
  </cols>
  <sheetData>
    <row r="1" spans="1:16" ht="15.75" x14ac:dyDescent="0.25">
      <c r="A1" s="31" t="s">
        <v>116</v>
      </c>
      <c r="B1" s="131"/>
      <c r="C1" s="133"/>
      <c r="D1" s="133"/>
      <c r="E1" s="133"/>
      <c r="F1" s="133"/>
      <c r="G1" s="133"/>
      <c r="H1" s="131" t="s">
        <v>76</v>
      </c>
      <c r="I1" s="132"/>
      <c r="J1" s="133"/>
      <c r="K1" s="133"/>
      <c r="L1" s="133"/>
      <c r="M1" s="133"/>
      <c r="N1" s="133"/>
      <c r="O1" s="133"/>
      <c r="P1" s="132"/>
    </row>
    <row r="2" spans="1:16" x14ac:dyDescent="0.25">
      <c r="A2" s="4" t="s">
        <v>12</v>
      </c>
      <c r="B2" s="131"/>
      <c r="C2" s="133"/>
      <c r="D2" s="133"/>
      <c r="E2" s="133"/>
      <c r="F2" s="133"/>
      <c r="G2" s="133"/>
      <c r="H2" s="133"/>
      <c r="I2" s="133"/>
      <c r="J2" s="133"/>
      <c r="K2" s="133"/>
      <c r="L2" s="133"/>
      <c r="M2" s="133"/>
      <c r="N2" s="133"/>
      <c r="O2" s="133"/>
      <c r="P2" s="132"/>
    </row>
    <row r="3" spans="1:16" x14ac:dyDescent="0.25">
      <c r="A3" s="4" t="s">
        <v>32</v>
      </c>
      <c r="B3" s="131"/>
      <c r="C3" s="133"/>
      <c r="D3" s="133"/>
      <c r="E3" s="133"/>
      <c r="F3" s="133"/>
      <c r="G3" s="133"/>
      <c r="H3" s="133"/>
      <c r="I3" s="133"/>
      <c r="J3" s="133"/>
      <c r="K3" s="133"/>
      <c r="L3" s="133"/>
      <c r="M3" s="133"/>
      <c r="N3" s="133"/>
      <c r="O3" s="133"/>
      <c r="P3" s="132"/>
    </row>
    <row r="4" spans="1:16" x14ac:dyDescent="0.25">
      <c r="A4" s="4" t="s">
        <v>33</v>
      </c>
      <c r="B4" s="131"/>
      <c r="C4" s="133"/>
      <c r="D4" s="133"/>
      <c r="E4" s="133"/>
      <c r="F4" s="133"/>
      <c r="G4" s="133"/>
      <c r="H4" s="133"/>
      <c r="I4" s="133"/>
      <c r="J4" s="133"/>
      <c r="K4" s="133"/>
      <c r="L4" s="133"/>
      <c r="M4" s="133"/>
      <c r="N4" s="133"/>
      <c r="O4" s="133"/>
      <c r="P4" s="132"/>
    </row>
    <row r="5" spans="1:16" x14ac:dyDescent="0.25">
      <c r="A5" s="11" t="s">
        <v>51</v>
      </c>
      <c r="B5" s="137" t="s">
        <v>53</v>
      </c>
      <c r="C5" s="137"/>
      <c r="D5" s="137"/>
      <c r="E5" s="137"/>
      <c r="F5" s="137" t="s">
        <v>34</v>
      </c>
      <c r="G5" s="137"/>
      <c r="H5" s="137"/>
      <c r="I5" s="137"/>
      <c r="J5" s="137" t="s">
        <v>54</v>
      </c>
      <c r="K5" s="137"/>
      <c r="L5" s="137"/>
      <c r="M5" s="137"/>
      <c r="N5" s="137"/>
      <c r="O5" s="137"/>
      <c r="P5" s="137"/>
    </row>
    <row r="6" spans="1:16" x14ac:dyDescent="0.25">
      <c r="A6" s="11" t="s">
        <v>52</v>
      </c>
      <c r="B6" s="137" t="s">
        <v>53</v>
      </c>
      <c r="C6" s="137"/>
      <c r="D6" s="137"/>
      <c r="E6" s="137"/>
      <c r="F6" s="137" t="s">
        <v>34</v>
      </c>
      <c r="G6" s="137"/>
      <c r="H6" s="137"/>
      <c r="I6" s="137"/>
      <c r="J6" s="137" t="s">
        <v>54</v>
      </c>
      <c r="K6" s="137"/>
      <c r="L6" s="137"/>
      <c r="M6" s="137"/>
      <c r="N6" s="137"/>
      <c r="O6" s="137"/>
      <c r="P6" s="137"/>
    </row>
    <row r="7" spans="1:16" ht="45" customHeight="1" x14ac:dyDescent="0.25">
      <c r="A7" s="4" t="s">
        <v>55</v>
      </c>
      <c r="B7" s="149"/>
      <c r="C7" s="150"/>
      <c r="D7" s="150"/>
      <c r="E7" s="150"/>
      <c r="F7" s="150"/>
      <c r="G7" s="150"/>
      <c r="H7" s="150"/>
      <c r="I7" s="150"/>
      <c r="J7" s="150"/>
      <c r="K7" s="150"/>
      <c r="L7" s="150"/>
      <c r="M7" s="150"/>
      <c r="N7" s="150"/>
      <c r="O7" s="150"/>
      <c r="P7" s="151"/>
    </row>
    <row r="8" spans="1:16" ht="45" customHeight="1" x14ac:dyDescent="0.25">
      <c r="A8" s="52" t="s">
        <v>25</v>
      </c>
      <c r="B8" s="149"/>
      <c r="C8" s="150"/>
      <c r="D8" s="150"/>
      <c r="E8" s="150"/>
      <c r="F8" s="150"/>
      <c r="G8" s="150"/>
      <c r="H8" s="150"/>
      <c r="I8" s="150"/>
      <c r="J8" s="150"/>
      <c r="K8" s="150"/>
      <c r="L8" s="150"/>
      <c r="M8" s="150"/>
      <c r="N8" s="150"/>
      <c r="O8" s="150"/>
      <c r="P8" s="151"/>
    </row>
    <row r="9" spans="1:16" ht="96" x14ac:dyDescent="0.25">
      <c r="A9" s="130" t="s">
        <v>126</v>
      </c>
      <c r="B9" s="143"/>
      <c r="C9" s="144"/>
      <c r="D9" s="144"/>
      <c r="E9" s="144"/>
      <c r="F9" s="144"/>
      <c r="G9" s="144"/>
      <c r="H9" s="144"/>
      <c r="I9" s="144"/>
      <c r="J9" s="144"/>
      <c r="K9" s="144"/>
      <c r="L9" s="144"/>
      <c r="M9" s="144"/>
      <c r="N9" s="144"/>
      <c r="O9" s="144"/>
      <c r="P9" s="145"/>
    </row>
    <row r="10" spans="1:16" ht="90" customHeight="1" x14ac:dyDescent="0.25">
      <c r="A10" s="56"/>
      <c r="B10" s="140"/>
      <c r="C10" s="141"/>
      <c r="D10" s="141"/>
      <c r="E10" s="141"/>
      <c r="F10" s="141"/>
      <c r="G10" s="141"/>
      <c r="H10" s="141"/>
      <c r="I10" s="141"/>
      <c r="J10" s="141"/>
      <c r="K10" s="141"/>
      <c r="L10" s="141"/>
      <c r="M10" s="141"/>
      <c r="N10" s="141"/>
      <c r="O10" s="141"/>
      <c r="P10" s="142"/>
    </row>
    <row r="11" spans="1:16" ht="57" customHeight="1" x14ac:dyDescent="0.25">
      <c r="A11" s="56"/>
      <c r="B11" s="140"/>
      <c r="C11" s="141"/>
      <c r="D11" s="141"/>
      <c r="E11" s="141"/>
      <c r="F11" s="141"/>
      <c r="G11" s="141"/>
      <c r="H11" s="141"/>
      <c r="I11" s="141"/>
      <c r="J11" s="141"/>
      <c r="K11" s="141"/>
      <c r="L11" s="141"/>
      <c r="M11" s="141"/>
      <c r="N11" s="141"/>
      <c r="O11" s="141"/>
      <c r="P11" s="142"/>
    </row>
    <row r="12" spans="1:16" ht="57" customHeight="1" x14ac:dyDescent="0.25">
      <c r="A12" s="56"/>
      <c r="B12" s="140"/>
      <c r="C12" s="141"/>
      <c r="D12" s="141"/>
      <c r="E12" s="141"/>
      <c r="F12" s="141"/>
      <c r="G12" s="141"/>
      <c r="H12" s="141"/>
      <c r="I12" s="141"/>
      <c r="J12" s="141"/>
      <c r="K12" s="141"/>
      <c r="L12" s="141"/>
      <c r="M12" s="141"/>
      <c r="N12" s="141"/>
      <c r="O12" s="141"/>
      <c r="P12" s="142"/>
    </row>
    <row r="13" spans="1:16" ht="57" customHeight="1" x14ac:dyDescent="0.25">
      <c r="A13" s="55"/>
      <c r="B13" s="146"/>
      <c r="C13" s="147"/>
      <c r="D13" s="147"/>
      <c r="E13" s="147"/>
      <c r="F13" s="147"/>
      <c r="G13" s="147"/>
      <c r="H13" s="147"/>
      <c r="I13" s="147"/>
      <c r="J13" s="147"/>
      <c r="K13" s="147"/>
      <c r="L13" s="147"/>
      <c r="M13" s="147"/>
      <c r="N13" s="147"/>
      <c r="O13" s="147"/>
      <c r="P13" s="148"/>
    </row>
    <row r="14" spans="1:16" x14ac:dyDescent="0.25">
      <c r="A14" s="30" t="s">
        <v>3</v>
      </c>
      <c r="B14" s="139">
        <v>1</v>
      </c>
      <c r="C14" s="139"/>
      <c r="D14" s="139"/>
      <c r="E14" s="139">
        <v>2</v>
      </c>
      <c r="F14" s="139"/>
      <c r="G14" s="139"/>
      <c r="H14" s="139">
        <v>3</v>
      </c>
      <c r="I14" s="139"/>
      <c r="J14" s="139"/>
      <c r="K14" s="139">
        <v>4</v>
      </c>
      <c r="L14" s="139"/>
      <c r="M14" s="139"/>
      <c r="N14" s="154">
        <v>5</v>
      </c>
      <c r="O14" s="155"/>
      <c r="P14" s="156"/>
    </row>
    <row r="15" spans="1:16" x14ac:dyDescent="0.25">
      <c r="A15" s="76" t="s">
        <v>16</v>
      </c>
      <c r="B15" s="138"/>
      <c r="C15" s="138"/>
      <c r="D15" s="138"/>
      <c r="E15" s="138"/>
      <c r="F15" s="138"/>
      <c r="G15" s="138"/>
      <c r="H15" s="137"/>
      <c r="I15" s="137"/>
      <c r="J15" s="137"/>
      <c r="K15" s="137"/>
      <c r="L15" s="137"/>
      <c r="M15" s="137"/>
      <c r="N15" s="137"/>
      <c r="O15" s="137"/>
      <c r="P15" s="137"/>
    </row>
    <row r="16" spans="1:16" x14ac:dyDescent="0.25">
      <c r="A16" s="76" t="s">
        <v>63</v>
      </c>
      <c r="B16" s="138"/>
      <c r="C16" s="138"/>
      <c r="D16" s="138"/>
      <c r="E16" s="138"/>
      <c r="F16" s="138"/>
      <c r="G16" s="138"/>
      <c r="H16" s="137"/>
      <c r="I16" s="137"/>
      <c r="J16" s="137"/>
      <c r="K16" s="137"/>
      <c r="L16" s="137"/>
      <c r="M16" s="137"/>
      <c r="N16" s="137"/>
      <c r="O16" s="137"/>
      <c r="P16" s="137"/>
    </row>
    <row r="17" spans="1:22" x14ac:dyDescent="0.25">
      <c r="A17" s="76" t="s">
        <v>64</v>
      </c>
      <c r="B17" s="183"/>
      <c r="C17" s="184"/>
      <c r="D17" s="185"/>
      <c r="E17" s="183"/>
      <c r="F17" s="184"/>
      <c r="G17" s="185"/>
      <c r="H17" s="131"/>
      <c r="I17" s="133"/>
      <c r="J17" s="132"/>
      <c r="K17" s="131"/>
      <c r="L17" s="133"/>
      <c r="M17" s="132"/>
      <c r="N17" s="131"/>
      <c r="O17" s="133"/>
      <c r="P17" s="132"/>
    </row>
    <row r="18" spans="1:22" x14ac:dyDescent="0.25">
      <c r="A18" s="76" t="s">
        <v>21</v>
      </c>
      <c r="B18" s="138"/>
      <c r="C18" s="138"/>
      <c r="D18" s="138"/>
      <c r="E18" s="138"/>
      <c r="F18" s="138"/>
      <c r="G18" s="138"/>
      <c r="H18" s="137"/>
      <c r="I18" s="137"/>
      <c r="J18" s="137"/>
      <c r="K18" s="137"/>
      <c r="L18" s="137"/>
      <c r="M18" s="137"/>
      <c r="N18" s="137"/>
      <c r="O18" s="137"/>
      <c r="P18" s="137"/>
    </row>
    <row r="19" spans="1:22" x14ac:dyDescent="0.25">
      <c r="A19" s="76" t="s">
        <v>47</v>
      </c>
      <c r="B19" s="138"/>
      <c r="C19" s="138"/>
      <c r="D19" s="138"/>
      <c r="E19" s="138"/>
      <c r="F19" s="138"/>
      <c r="G19" s="138"/>
      <c r="H19" s="137"/>
      <c r="I19" s="137"/>
      <c r="J19" s="137"/>
      <c r="K19" s="137"/>
      <c r="L19" s="137"/>
      <c r="M19" s="137"/>
      <c r="N19" s="137"/>
      <c r="O19" s="137"/>
      <c r="P19" s="137"/>
    </row>
    <row r="20" spans="1:22" ht="45" customHeight="1" thickBot="1" x14ac:dyDescent="0.3">
      <c r="A20" s="77" t="s">
        <v>93</v>
      </c>
      <c r="B20" s="152"/>
      <c r="C20" s="152"/>
      <c r="D20" s="152"/>
      <c r="E20" s="152"/>
      <c r="F20" s="152"/>
      <c r="G20" s="152"/>
      <c r="H20" s="153"/>
      <c r="I20" s="153"/>
      <c r="J20" s="153"/>
      <c r="K20" s="153"/>
      <c r="L20" s="153"/>
      <c r="M20" s="153"/>
      <c r="N20" s="153"/>
      <c r="O20" s="153"/>
      <c r="P20" s="153"/>
    </row>
    <row r="21" spans="1:22" ht="15" customHeight="1" thickTop="1" x14ac:dyDescent="0.25">
      <c r="A21" s="157" t="s">
        <v>112</v>
      </c>
      <c r="B21" s="158"/>
      <c r="C21" s="158"/>
      <c r="D21" s="158"/>
      <c r="E21" s="158"/>
      <c r="F21" s="158"/>
      <c r="G21" s="158"/>
      <c r="H21" s="158"/>
      <c r="I21" s="158"/>
      <c r="J21" s="158"/>
      <c r="K21" s="158"/>
      <c r="L21" s="158"/>
      <c r="M21" s="158"/>
      <c r="N21" s="158"/>
      <c r="O21" s="158"/>
      <c r="P21" s="159"/>
    </row>
    <row r="22" spans="1:22" x14ac:dyDescent="0.25">
      <c r="A22" s="53" t="s">
        <v>95</v>
      </c>
      <c r="B22" s="115" t="s">
        <v>4</v>
      </c>
      <c r="C22" s="115">
        <v>-6</v>
      </c>
      <c r="D22" s="115">
        <v>-5</v>
      </c>
      <c r="E22" s="115">
        <v>-4</v>
      </c>
      <c r="F22" s="115">
        <v>-3</v>
      </c>
      <c r="G22" s="115">
        <v>-2</v>
      </c>
      <c r="H22" s="115">
        <v>-1</v>
      </c>
      <c r="I22" s="115" t="s">
        <v>5</v>
      </c>
      <c r="J22" s="32" t="s">
        <v>6</v>
      </c>
      <c r="K22" s="32" t="s">
        <v>7</v>
      </c>
      <c r="L22" s="32" t="s">
        <v>8</v>
      </c>
      <c r="M22" s="32" t="s">
        <v>9</v>
      </c>
      <c r="N22" s="32" t="s">
        <v>10</v>
      </c>
      <c r="O22" s="32" t="s">
        <v>11</v>
      </c>
      <c r="P22" s="54" t="s">
        <v>4</v>
      </c>
    </row>
    <row r="23" spans="1:22" ht="15" customHeight="1" x14ac:dyDescent="0.25">
      <c r="A23" s="47" t="s">
        <v>94</v>
      </c>
      <c r="B23" s="112"/>
      <c r="C23" s="81"/>
      <c r="D23" s="81"/>
      <c r="E23" s="81"/>
      <c r="F23" s="81"/>
      <c r="G23" s="81"/>
      <c r="H23" s="81"/>
      <c r="I23" s="81"/>
      <c r="J23" s="81"/>
      <c r="K23" s="81"/>
      <c r="L23" s="81"/>
      <c r="M23" s="81"/>
      <c r="N23" s="81"/>
      <c r="O23" s="81"/>
      <c r="P23" s="82"/>
    </row>
    <row r="24" spans="1:22" ht="15" customHeight="1" x14ac:dyDescent="0.25">
      <c r="A24" s="72" t="s">
        <v>72</v>
      </c>
      <c r="B24" s="57"/>
      <c r="C24" s="58"/>
      <c r="D24" s="58">
        <f>+E24-(60/1440)</f>
        <v>-0.20833333333333331</v>
      </c>
      <c r="E24" s="58">
        <f>+F24-(60/1440)</f>
        <v>-0.16666666666666666</v>
      </c>
      <c r="F24" s="58">
        <f>+G24-(60/1440)</f>
        <v>-0.125</v>
      </c>
      <c r="G24" s="58">
        <f>+H24-(60/1440)</f>
        <v>-8.3333333333333329E-2</v>
      </c>
      <c r="H24" s="58">
        <f>+I24-(60/1440)</f>
        <v>-4.1666666666666664E-2</v>
      </c>
      <c r="I24" s="57"/>
      <c r="J24" s="58">
        <f>+I24+(60/1440)</f>
        <v>4.1666666666666664E-2</v>
      </c>
      <c r="K24" s="58">
        <f>+J24+(60/1440)</f>
        <v>8.3333333333333329E-2</v>
      </c>
      <c r="L24" s="58">
        <f>+K24+(60/1440)</f>
        <v>0.125</v>
      </c>
      <c r="M24" s="58">
        <f>+L24+(60/1440)</f>
        <v>0.16666666666666666</v>
      </c>
      <c r="N24" s="58">
        <f>+M24+(60/1440)</f>
        <v>0.20833333333333331</v>
      </c>
      <c r="O24" s="58"/>
      <c r="P24" s="59"/>
      <c r="Q24" s="36"/>
      <c r="R24" s="37"/>
      <c r="S24" s="37"/>
    </row>
    <row r="25" spans="1:22" ht="15" customHeight="1" x14ac:dyDescent="0.25">
      <c r="A25" s="72" t="s">
        <v>103</v>
      </c>
      <c r="B25" s="57"/>
      <c r="C25" s="58"/>
      <c r="D25" s="58">
        <f>+E25</f>
        <v>0</v>
      </c>
      <c r="E25" s="58">
        <f t="shared" ref="E25:G26" si="0">+F25</f>
        <v>0</v>
      </c>
      <c r="F25" s="58">
        <f t="shared" si="0"/>
        <v>0</v>
      </c>
      <c r="G25" s="58">
        <f t="shared" si="0"/>
        <v>0</v>
      </c>
      <c r="H25" s="58">
        <f>+I25</f>
        <v>0</v>
      </c>
      <c r="I25" s="60"/>
      <c r="J25" s="58">
        <f>+I25</f>
        <v>0</v>
      </c>
      <c r="K25" s="58">
        <f t="shared" ref="K25:N26" si="1">+J25</f>
        <v>0</v>
      </c>
      <c r="L25" s="58">
        <f t="shared" si="1"/>
        <v>0</v>
      </c>
      <c r="M25" s="58">
        <f t="shared" si="1"/>
        <v>0</v>
      </c>
      <c r="N25" s="58">
        <f t="shared" si="1"/>
        <v>0</v>
      </c>
      <c r="O25" s="58"/>
      <c r="P25" s="61"/>
      <c r="R25" s="68"/>
      <c r="S25" s="36"/>
    </row>
    <row r="26" spans="1:22" ht="15" customHeight="1" thickBot="1" x14ac:dyDescent="0.3">
      <c r="A26" s="72" t="s">
        <v>108</v>
      </c>
      <c r="B26" s="58">
        <f>+D26</f>
        <v>0</v>
      </c>
      <c r="C26" s="58"/>
      <c r="D26" s="58">
        <f>+E26</f>
        <v>0</v>
      </c>
      <c r="E26" s="58">
        <f t="shared" si="0"/>
        <v>0</v>
      </c>
      <c r="F26" s="58">
        <f t="shared" si="0"/>
        <v>0</v>
      </c>
      <c r="G26" s="58">
        <f t="shared" si="0"/>
        <v>0</v>
      </c>
      <c r="H26" s="58">
        <f>+I26</f>
        <v>0</v>
      </c>
      <c r="I26" s="62"/>
      <c r="J26" s="58">
        <f>+I26</f>
        <v>0</v>
      </c>
      <c r="K26" s="58">
        <f t="shared" si="1"/>
        <v>0</v>
      </c>
      <c r="L26" s="58">
        <f t="shared" si="1"/>
        <v>0</v>
      </c>
      <c r="M26" s="58">
        <f t="shared" si="1"/>
        <v>0</v>
      </c>
      <c r="N26" s="58">
        <f t="shared" si="1"/>
        <v>0</v>
      </c>
      <c r="O26" s="58"/>
      <c r="P26" s="63">
        <f>+N26</f>
        <v>0</v>
      </c>
      <c r="Q26" s="69"/>
      <c r="S26" s="36"/>
    </row>
    <row r="27" spans="1:22" ht="15" customHeight="1" thickBot="1" x14ac:dyDescent="0.3">
      <c r="A27" s="73" t="s">
        <v>71</v>
      </c>
      <c r="B27" s="64">
        <f t="shared" ref="B27:P27" si="2">+B24+B25+B26</f>
        <v>0</v>
      </c>
      <c r="C27" s="64"/>
      <c r="D27" s="64">
        <f t="shared" si="2"/>
        <v>-0.20833333333333331</v>
      </c>
      <c r="E27" s="64">
        <f t="shared" si="2"/>
        <v>-0.16666666666666666</v>
      </c>
      <c r="F27" s="64">
        <f t="shared" si="2"/>
        <v>-0.125</v>
      </c>
      <c r="G27" s="64">
        <f t="shared" si="2"/>
        <v>-8.3333333333333329E-2</v>
      </c>
      <c r="H27" s="64">
        <f t="shared" si="2"/>
        <v>-4.1666666666666664E-2</v>
      </c>
      <c r="I27" s="64">
        <f t="shared" si="2"/>
        <v>0</v>
      </c>
      <c r="J27" s="64">
        <f t="shared" si="2"/>
        <v>4.1666666666666664E-2</v>
      </c>
      <c r="K27" s="64">
        <f t="shared" si="2"/>
        <v>8.3333333333333329E-2</v>
      </c>
      <c r="L27" s="64">
        <f t="shared" si="2"/>
        <v>0.125</v>
      </c>
      <c r="M27" s="64">
        <f t="shared" si="2"/>
        <v>0.16666666666666666</v>
      </c>
      <c r="N27" s="64">
        <f t="shared" si="2"/>
        <v>0.20833333333333331</v>
      </c>
      <c r="O27" s="64"/>
      <c r="P27" s="65">
        <f t="shared" si="2"/>
        <v>0</v>
      </c>
      <c r="V27" s="35"/>
    </row>
    <row r="28" spans="1:22" ht="15" customHeight="1" x14ac:dyDescent="0.25">
      <c r="A28" s="70" t="s">
        <v>85</v>
      </c>
      <c r="B28" s="83"/>
      <c r="C28" s="84"/>
      <c r="D28" s="84">
        <f>ROUND(+$I$28-(($I$28-$B$28)*(11/12)),1)</f>
        <v>0</v>
      </c>
      <c r="E28" s="84">
        <f>ROUND(+$I$28-(($I$28-$B$28)*(9/12)),1)</f>
        <v>0</v>
      </c>
      <c r="F28" s="84">
        <f>ROUND(+$I$28-(($I$28-$B$28)*(6/12)),1)</f>
        <v>0</v>
      </c>
      <c r="G28" s="84">
        <f>ROUND(+$I$28-(($I$28-$B$28)*(3/12)),1)</f>
        <v>0</v>
      </c>
      <c r="H28" s="84">
        <f>ROUND(+$I$28-(($I$28-$B$28)*(1/12)),1)</f>
        <v>0</v>
      </c>
      <c r="I28" s="83"/>
      <c r="J28" s="84">
        <f>ROUND(+$I$28-(($I$28-$P$28)*(1/12)),1)</f>
        <v>0</v>
      </c>
      <c r="K28" s="84">
        <f>ROUND(+$I$28-(($I$28-$P$28)*(3/12)),1)</f>
        <v>0</v>
      </c>
      <c r="L28" s="84">
        <f>ROUND(+$I$28-(($I$28-$P$28)*(6/12)),1)</f>
        <v>0</v>
      </c>
      <c r="M28" s="84">
        <f>ROUND(+$I$28-(($I$28-$P$28)*(9/12)),1)</f>
        <v>0</v>
      </c>
      <c r="N28" s="84">
        <f>ROUND(+$I$28-(($I$28-$P$28)*(11/12)),1)</f>
        <v>0</v>
      </c>
      <c r="O28" s="84"/>
      <c r="P28" s="85"/>
    </row>
    <row r="29" spans="1:22" ht="15" customHeight="1" thickBot="1" x14ac:dyDescent="0.3">
      <c r="A29" s="70" t="s">
        <v>111</v>
      </c>
      <c r="B29" s="86"/>
      <c r="C29" s="87"/>
      <c r="D29" s="84">
        <f>ROUND(+$I$29-(($I$29-$B$29)*(11/12)),1)</f>
        <v>0</v>
      </c>
      <c r="E29" s="84">
        <f>ROUND(+$I$29-(($I$29-$B$29)*(9/12)),1)</f>
        <v>0</v>
      </c>
      <c r="F29" s="84">
        <f>ROUND(+$I$29-(($I$29-$B$29)*(6/12)),1)</f>
        <v>0</v>
      </c>
      <c r="G29" s="84">
        <f>ROUND(+$I$29-(($I$29-$B$29)*(3/12)),1)</f>
        <v>0</v>
      </c>
      <c r="H29" s="84">
        <f>ROUND(+$I$29-(($I$29-$B$29)*(1/12)),1)</f>
        <v>0</v>
      </c>
      <c r="I29" s="86"/>
      <c r="J29" s="84">
        <f>ROUND(+$I$29-(($I$29-$P$29)*(1/12)),1)</f>
        <v>0</v>
      </c>
      <c r="K29" s="84">
        <f>ROUND(+$I$29-(($I$29-$P$29)*(3/12)),1)</f>
        <v>0</v>
      </c>
      <c r="L29" s="84">
        <f>ROUND(+$I$29-(($I$29-$P$29)*(6/12)),1)</f>
        <v>0</v>
      </c>
      <c r="M29" s="84">
        <f>ROUND(+$I$29-(($I$29-$P$29)*(9/12)),1)</f>
        <v>0</v>
      </c>
      <c r="N29" s="84">
        <f>ROUND(+$I$29-(($I$29-$P$29)*(11/12)),1)</f>
        <v>0</v>
      </c>
      <c r="O29" s="87"/>
      <c r="P29" s="88"/>
    </row>
    <row r="30" spans="1:22" ht="15" customHeight="1" thickBot="1" x14ac:dyDescent="0.3">
      <c r="A30" s="71" t="s">
        <v>113</v>
      </c>
      <c r="B30" s="89">
        <f t="shared" ref="B30:H30" si="3">+B29+B28</f>
        <v>0</v>
      </c>
      <c r="C30" s="89"/>
      <c r="D30" s="89">
        <f t="shared" si="3"/>
        <v>0</v>
      </c>
      <c r="E30" s="89">
        <f t="shared" si="3"/>
        <v>0</v>
      </c>
      <c r="F30" s="89">
        <f t="shared" si="3"/>
        <v>0</v>
      </c>
      <c r="G30" s="89">
        <f t="shared" si="3"/>
        <v>0</v>
      </c>
      <c r="H30" s="89">
        <f t="shared" si="3"/>
        <v>0</v>
      </c>
      <c r="I30" s="89">
        <f>+I29+I28</f>
        <v>0</v>
      </c>
      <c r="J30" s="89">
        <f t="shared" ref="J30:P30" si="4">+J29+J28</f>
        <v>0</v>
      </c>
      <c r="K30" s="89">
        <f t="shared" si="4"/>
        <v>0</v>
      </c>
      <c r="L30" s="89">
        <f t="shared" si="4"/>
        <v>0</v>
      </c>
      <c r="M30" s="89">
        <f t="shared" si="4"/>
        <v>0</v>
      </c>
      <c r="N30" s="89">
        <f t="shared" si="4"/>
        <v>0</v>
      </c>
      <c r="O30" s="89"/>
      <c r="P30" s="90">
        <f t="shared" si="4"/>
        <v>0</v>
      </c>
    </row>
    <row r="31" spans="1:22" ht="15" customHeight="1" x14ac:dyDescent="0.25">
      <c r="A31" s="74" t="s">
        <v>87</v>
      </c>
      <c r="B31" s="84">
        <f>+B30</f>
        <v>0</v>
      </c>
      <c r="C31" s="84"/>
      <c r="D31" s="84">
        <f t="shared" ref="D31:P31" si="5">+D30</f>
        <v>0</v>
      </c>
      <c r="E31" s="84">
        <f t="shared" si="5"/>
        <v>0</v>
      </c>
      <c r="F31" s="84">
        <f t="shared" si="5"/>
        <v>0</v>
      </c>
      <c r="G31" s="84">
        <f t="shared" si="5"/>
        <v>0</v>
      </c>
      <c r="H31" s="84">
        <f t="shared" si="5"/>
        <v>0</v>
      </c>
      <c r="I31" s="84">
        <f t="shared" si="5"/>
        <v>0</v>
      </c>
      <c r="J31" s="84">
        <f t="shared" si="5"/>
        <v>0</v>
      </c>
      <c r="K31" s="84">
        <f t="shared" si="5"/>
        <v>0</v>
      </c>
      <c r="L31" s="84">
        <f t="shared" si="5"/>
        <v>0</v>
      </c>
      <c r="M31" s="84">
        <f t="shared" si="5"/>
        <v>0</v>
      </c>
      <c r="N31" s="84">
        <f t="shared" si="5"/>
        <v>0</v>
      </c>
      <c r="O31" s="84"/>
      <c r="P31" s="91">
        <f t="shared" si="5"/>
        <v>0</v>
      </c>
    </row>
    <row r="32" spans="1:22" ht="15" customHeight="1" x14ac:dyDescent="0.25">
      <c r="A32" s="74" t="s">
        <v>88</v>
      </c>
      <c r="B32" s="92"/>
      <c r="C32" s="93"/>
      <c r="D32" s="93">
        <f>+B32</f>
        <v>0</v>
      </c>
      <c r="E32" s="93">
        <f>+D32</f>
        <v>0</v>
      </c>
      <c r="F32" s="93">
        <f t="shared" ref="F32:N33" si="6">+E32</f>
        <v>0</v>
      </c>
      <c r="G32" s="93">
        <f t="shared" si="6"/>
        <v>0</v>
      </c>
      <c r="H32" s="93">
        <f t="shared" si="6"/>
        <v>0</v>
      </c>
      <c r="I32" s="93">
        <f t="shared" si="6"/>
        <v>0</v>
      </c>
      <c r="J32" s="93">
        <f t="shared" si="6"/>
        <v>0</v>
      </c>
      <c r="K32" s="93">
        <f t="shared" si="6"/>
        <v>0</v>
      </c>
      <c r="L32" s="93">
        <f t="shared" si="6"/>
        <v>0</v>
      </c>
      <c r="M32" s="93">
        <f t="shared" si="6"/>
        <v>0</v>
      </c>
      <c r="N32" s="93">
        <f t="shared" si="6"/>
        <v>0</v>
      </c>
      <c r="O32" s="93"/>
      <c r="P32" s="94">
        <f>+N32</f>
        <v>0</v>
      </c>
    </row>
    <row r="33" spans="1:19" ht="15.75" thickBot="1" x14ac:dyDescent="0.3">
      <c r="A33" s="74" t="s">
        <v>89</v>
      </c>
      <c r="B33" s="86"/>
      <c r="C33" s="93"/>
      <c r="D33" s="93">
        <f>+B33</f>
        <v>0</v>
      </c>
      <c r="E33" s="93">
        <f>+D33</f>
        <v>0</v>
      </c>
      <c r="F33" s="93">
        <f t="shared" si="6"/>
        <v>0</v>
      </c>
      <c r="G33" s="93">
        <f t="shared" si="6"/>
        <v>0</v>
      </c>
      <c r="H33" s="93">
        <f t="shared" si="6"/>
        <v>0</v>
      </c>
      <c r="I33" s="93">
        <f t="shared" si="6"/>
        <v>0</v>
      </c>
      <c r="J33" s="93">
        <f t="shared" si="6"/>
        <v>0</v>
      </c>
      <c r="K33" s="93">
        <f t="shared" si="6"/>
        <v>0</v>
      </c>
      <c r="L33" s="93">
        <f t="shared" si="6"/>
        <v>0</v>
      </c>
      <c r="M33" s="93">
        <f t="shared" si="6"/>
        <v>0</v>
      </c>
      <c r="N33" s="93">
        <f t="shared" si="6"/>
        <v>0</v>
      </c>
      <c r="O33" s="93"/>
      <c r="P33" s="94">
        <f>+N33</f>
        <v>0</v>
      </c>
    </row>
    <row r="34" spans="1:19" ht="15.75" thickBot="1" x14ac:dyDescent="0.3">
      <c r="A34" s="75" t="s">
        <v>90</v>
      </c>
      <c r="B34" s="95">
        <f>+B31-B32+B33</f>
        <v>0</v>
      </c>
      <c r="C34" s="95"/>
      <c r="D34" s="95">
        <f t="shared" ref="D34:P34" si="7">+D31-D32+D33</f>
        <v>0</v>
      </c>
      <c r="E34" s="95">
        <f t="shared" si="7"/>
        <v>0</v>
      </c>
      <c r="F34" s="95">
        <f t="shared" si="7"/>
        <v>0</v>
      </c>
      <c r="G34" s="95">
        <f t="shared" si="7"/>
        <v>0</v>
      </c>
      <c r="H34" s="95">
        <f t="shared" si="7"/>
        <v>0</v>
      </c>
      <c r="I34" s="95">
        <f t="shared" si="7"/>
        <v>0</v>
      </c>
      <c r="J34" s="95">
        <f t="shared" si="7"/>
        <v>0</v>
      </c>
      <c r="K34" s="95">
        <f t="shared" si="7"/>
        <v>0</v>
      </c>
      <c r="L34" s="95">
        <f t="shared" si="7"/>
        <v>0</v>
      </c>
      <c r="M34" s="95">
        <f t="shared" si="7"/>
        <v>0</v>
      </c>
      <c r="N34" s="95">
        <f t="shared" si="7"/>
        <v>0</v>
      </c>
      <c r="O34" s="95"/>
      <c r="P34" s="96">
        <f t="shared" si="7"/>
        <v>0</v>
      </c>
    </row>
    <row r="35" spans="1:19" ht="16.5" thickTop="1" thickBot="1" x14ac:dyDescent="0.3">
      <c r="A35" s="164" t="s">
        <v>75</v>
      </c>
      <c r="B35" s="165"/>
      <c r="C35" s="165"/>
      <c r="D35" s="165"/>
      <c r="E35" s="165"/>
      <c r="F35" s="165"/>
      <c r="G35" s="165"/>
      <c r="H35" s="165"/>
      <c r="I35" s="165"/>
      <c r="J35" s="165"/>
      <c r="K35" s="165"/>
      <c r="L35" s="165"/>
      <c r="M35" s="165"/>
      <c r="N35" s="165"/>
      <c r="O35" s="165"/>
      <c r="P35" s="166"/>
    </row>
    <row r="36" spans="1:19" ht="15.75" thickTop="1" x14ac:dyDescent="0.25">
      <c r="A36" s="46" t="s">
        <v>104</v>
      </c>
      <c r="B36" s="109">
        <f>+B33</f>
        <v>0</v>
      </c>
      <c r="C36" s="167" t="s">
        <v>102</v>
      </c>
      <c r="D36" s="168"/>
      <c r="E36" s="168"/>
      <c r="F36" s="168"/>
      <c r="G36" s="168"/>
      <c r="H36" s="168"/>
      <c r="I36" s="168"/>
      <c r="J36" s="168"/>
      <c r="K36" s="168"/>
      <c r="L36" s="168"/>
      <c r="M36" s="168"/>
      <c r="N36" s="168"/>
      <c r="O36" s="168"/>
      <c r="P36" s="169"/>
    </row>
    <row r="37" spans="1:19" x14ac:dyDescent="0.25">
      <c r="A37" s="47" t="s">
        <v>105</v>
      </c>
      <c r="B37" s="110">
        <f>+B32</f>
        <v>0</v>
      </c>
      <c r="C37" s="131" t="s">
        <v>84</v>
      </c>
      <c r="D37" s="133"/>
      <c r="E37" s="133"/>
      <c r="F37" s="133"/>
      <c r="G37" s="133"/>
      <c r="H37" s="133"/>
      <c r="I37" s="133"/>
      <c r="J37" s="133"/>
      <c r="K37" s="133"/>
      <c r="L37" s="133"/>
      <c r="M37" s="133"/>
      <c r="N37" s="133"/>
      <c r="O37" s="133"/>
      <c r="P37" s="160"/>
    </row>
    <row r="38" spans="1:19" ht="15.75" thickBot="1" x14ac:dyDescent="0.3">
      <c r="A38" s="48" t="s">
        <v>81</v>
      </c>
      <c r="B38" s="111">
        <f>+B36-B37</f>
        <v>0</v>
      </c>
      <c r="C38" s="161" t="s">
        <v>109</v>
      </c>
      <c r="D38" s="162"/>
      <c r="E38" s="162"/>
      <c r="F38" s="162"/>
      <c r="G38" s="162"/>
      <c r="H38" s="162"/>
      <c r="I38" s="162"/>
      <c r="J38" s="162"/>
      <c r="K38" s="162"/>
      <c r="L38" s="162"/>
      <c r="M38" s="162"/>
      <c r="N38" s="162"/>
      <c r="O38" s="162"/>
      <c r="P38" s="163"/>
    </row>
    <row r="39" spans="1:19" ht="15.75" thickTop="1" x14ac:dyDescent="0.25">
      <c r="A39" s="178" t="s">
        <v>79</v>
      </c>
      <c r="B39" s="179"/>
      <c r="C39" s="180"/>
      <c r="D39" s="180"/>
      <c r="E39" s="180"/>
      <c r="F39" s="180"/>
      <c r="G39" s="180"/>
      <c r="H39" s="180"/>
      <c r="I39" s="180"/>
      <c r="J39" s="180"/>
      <c r="K39" s="180"/>
      <c r="L39" s="180"/>
      <c r="M39" s="180"/>
      <c r="N39" s="180"/>
      <c r="O39" s="180"/>
      <c r="P39" s="181"/>
    </row>
    <row r="40" spans="1:19" x14ac:dyDescent="0.25">
      <c r="A40" s="78" t="s">
        <v>98</v>
      </c>
      <c r="B40" s="98"/>
      <c r="C40" s="173" t="s">
        <v>100</v>
      </c>
      <c r="D40" s="174"/>
      <c r="E40" s="174"/>
      <c r="F40" s="174"/>
      <c r="G40" s="174"/>
      <c r="H40" s="174"/>
      <c r="I40" s="174"/>
      <c r="J40" s="174"/>
      <c r="K40" s="174"/>
      <c r="L40" s="174"/>
      <c r="M40" s="174"/>
      <c r="N40" s="174"/>
      <c r="O40" s="174"/>
      <c r="P40" s="175"/>
    </row>
    <row r="41" spans="1:19" x14ac:dyDescent="0.25">
      <c r="A41" s="78" t="s">
        <v>96</v>
      </c>
      <c r="B41" s="99"/>
      <c r="C41" s="173" t="s">
        <v>110</v>
      </c>
      <c r="D41" s="174"/>
      <c r="E41" s="174"/>
      <c r="F41" s="174"/>
      <c r="G41" s="174"/>
      <c r="H41" s="174"/>
      <c r="I41" s="174"/>
      <c r="J41" s="174"/>
      <c r="K41" s="174"/>
      <c r="L41" s="174"/>
      <c r="M41" s="174"/>
      <c r="N41" s="174"/>
      <c r="O41" s="174"/>
      <c r="P41" s="175"/>
    </row>
    <row r="42" spans="1:19" ht="48" customHeight="1" x14ac:dyDescent="0.25">
      <c r="A42" s="50" t="s">
        <v>73</v>
      </c>
      <c r="B42" s="97">
        <f>IF(B40 &lt;&gt; 0,+B36-(B30+B40),+IF(B41 &lt;&gt; 0,+B36+(B41-B30),0))</f>
        <v>0</v>
      </c>
      <c r="C42" s="146" t="s">
        <v>82</v>
      </c>
      <c r="D42" s="147"/>
      <c r="E42" s="147"/>
      <c r="F42" s="147"/>
      <c r="G42" s="147"/>
      <c r="H42" s="147"/>
      <c r="I42" s="147"/>
      <c r="J42" s="147"/>
      <c r="K42" s="147"/>
      <c r="L42" s="147"/>
      <c r="M42" s="147"/>
      <c r="N42" s="147"/>
      <c r="O42" s="147"/>
      <c r="P42" s="182"/>
    </row>
    <row r="43" spans="1:19" x14ac:dyDescent="0.25">
      <c r="A43" s="49" t="s">
        <v>69</v>
      </c>
      <c r="B43" s="79">
        <f>ROUND(+(I30-B30)/12,2)</f>
        <v>0</v>
      </c>
      <c r="C43" s="131" t="s">
        <v>74</v>
      </c>
      <c r="D43" s="176"/>
      <c r="E43" s="176"/>
      <c r="F43" s="176"/>
      <c r="G43" s="176"/>
      <c r="H43" s="176"/>
      <c r="I43" s="176"/>
      <c r="J43" s="176"/>
      <c r="K43" s="176"/>
      <c r="L43" s="176"/>
      <c r="M43" s="176"/>
      <c r="N43" s="176"/>
      <c r="O43" s="176"/>
      <c r="P43" s="177"/>
    </row>
    <row r="44" spans="1:19" x14ac:dyDescent="0.25">
      <c r="A44" s="51" t="s">
        <v>70</v>
      </c>
      <c r="B44" s="80" t="e">
        <f>ROUND(B42/B43,0)</f>
        <v>#DIV/0!</v>
      </c>
      <c r="C44" s="131" t="s">
        <v>83</v>
      </c>
      <c r="D44" s="133"/>
      <c r="E44" s="133"/>
      <c r="F44" s="133"/>
      <c r="G44" s="133"/>
      <c r="H44" s="133"/>
      <c r="I44" s="133"/>
      <c r="J44" s="133"/>
      <c r="K44" s="133"/>
      <c r="L44" s="133"/>
      <c r="M44" s="133"/>
      <c r="N44" s="133"/>
      <c r="O44" s="133"/>
      <c r="P44" s="160"/>
    </row>
    <row r="45" spans="1:19" ht="15.75" thickBot="1" x14ac:dyDescent="0.3">
      <c r="A45" s="48" t="s">
        <v>91</v>
      </c>
      <c r="B45" s="100" t="e">
        <f>B27+(LOOKUP(B44,A55:B66)/1440)</f>
        <v>#DIV/0!</v>
      </c>
      <c r="C45" s="161" t="s">
        <v>106</v>
      </c>
      <c r="D45" s="162"/>
      <c r="E45" s="162"/>
      <c r="F45" s="162"/>
      <c r="G45" s="162"/>
      <c r="H45" s="162"/>
      <c r="I45" s="162"/>
      <c r="J45" s="162"/>
      <c r="K45" s="162"/>
      <c r="L45" s="162"/>
      <c r="M45" s="162"/>
      <c r="N45" s="162"/>
      <c r="O45" s="162"/>
      <c r="P45" s="163"/>
    </row>
    <row r="46" spans="1:19" ht="15.75" thickTop="1" x14ac:dyDescent="0.25">
      <c r="A46" s="178" t="s">
        <v>80</v>
      </c>
      <c r="B46" s="180"/>
      <c r="C46" s="180"/>
      <c r="D46" s="180"/>
      <c r="E46" s="180"/>
      <c r="F46" s="180"/>
      <c r="G46" s="180"/>
      <c r="H46" s="180"/>
      <c r="I46" s="180"/>
      <c r="J46" s="180"/>
      <c r="K46" s="180"/>
      <c r="L46" s="180"/>
      <c r="M46" s="180"/>
      <c r="N46" s="180"/>
      <c r="O46" s="180"/>
      <c r="P46" s="181"/>
    </row>
    <row r="47" spans="1:19" ht="48" customHeight="1" x14ac:dyDescent="0.25">
      <c r="A47" s="50" t="s">
        <v>77</v>
      </c>
      <c r="B47" s="97">
        <f>IF(B40&lt;&gt;0,(+I30+B40)-B33)+IF(B41&lt;&gt;0,+I30-(B41+B33),0)</f>
        <v>0</v>
      </c>
      <c r="C47" s="146" t="s">
        <v>92</v>
      </c>
      <c r="D47" s="147"/>
      <c r="E47" s="147"/>
      <c r="F47" s="147"/>
      <c r="G47" s="147"/>
      <c r="H47" s="147"/>
      <c r="I47" s="147"/>
      <c r="J47" s="147"/>
      <c r="K47" s="147"/>
      <c r="L47" s="147"/>
      <c r="M47" s="147"/>
      <c r="N47" s="147"/>
      <c r="O47" s="147"/>
      <c r="P47" s="182"/>
      <c r="R47"/>
      <c r="S47"/>
    </row>
    <row r="48" spans="1:19" x14ac:dyDescent="0.25">
      <c r="A48" s="49" t="s">
        <v>78</v>
      </c>
      <c r="B48" s="79">
        <f>ROUND(+(I30-P30)/12,2)</f>
        <v>0</v>
      </c>
      <c r="C48" s="131" t="s">
        <v>74</v>
      </c>
      <c r="D48" s="176"/>
      <c r="E48" s="176"/>
      <c r="F48" s="176"/>
      <c r="G48" s="176"/>
      <c r="H48" s="176"/>
      <c r="I48" s="176"/>
      <c r="J48" s="176"/>
      <c r="K48" s="176"/>
      <c r="L48" s="176"/>
      <c r="M48" s="176"/>
      <c r="N48" s="176"/>
      <c r="O48" s="176"/>
      <c r="P48" s="177"/>
      <c r="R48"/>
      <c r="S48"/>
    </row>
    <row r="49" spans="1:19" x14ac:dyDescent="0.25">
      <c r="A49" s="51" t="s">
        <v>70</v>
      </c>
      <c r="B49" s="80" t="e">
        <f>ROUND(B47/B48,0)</f>
        <v>#DIV/0!</v>
      </c>
      <c r="C49" s="131" t="s">
        <v>83</v>
      </c>
      <c r="D49" s="133"/>
      <c r="E49" s="133"/>
      <c r="F49" s="133"/>
      <c r="G49" s="133"/>
      <c r="H49" s="133"/>
      <c r="I49" s="133"/>
      <c r="J49" s="133"/>
      <c r="K49" s="133"/>
      <c r="L49" s="133"/>
      <c r="M49" s="133"/>
      <c r="N49" s="133"/>
      <c r="O49" s="133"/>
      <c r="P49" s="160"/>
      <c r="R49"/>
      <c r="S49"/>
    </row>
    <row r="50" spans="1:19" ht="24.75" thickBot="1" x14ac:dyDescent="0.3">
      <c r="A50" s="48" t="s">
        <v>86</v>
      </c>
      <c r="B50" s="100" t="e">
        <f>I27+(LOOKUP(B49,A55:B66)/1440)</f>
        <v>#DIV/0!</v>
      </c>
      <c r="C50" s="161" t="s">
        <v>107</v>
      </c>
      <c r="D50" s="162"/>
      <c r="E50" s="162"/>
      <c r="F50" s="162"/>
      <c r="G50" s="162"/>
      <c r="H50" s="162"/>
      <c r="I50" s="162"/>
      <c r="J50" s="162"/>
      <c r="K50" s="162"/>
      <c r="L50" s="162"/>
      <c r="M50" s="162"/>
      <c r="N50" s="162"/>
      <c r="O50" s="162"/>
      <c r="P50" s="163"/>
      <c r="R50"/>
      <c r="S50"/>
    </row>
    <row r="51" spans="1:19" ht="45" customHeight="1" thickTop="1" thickBot="1" x14ac:dyDescent="0.3">
      <c r="A51" s="170" t="s">
        <v>120</v>
      </c>
      <c r="B51" s="171"/>
      <c r="C51" s="171"/>
      <c r="D51" s="171"/>
      <c r="E51" s="171"/>
      <c r="F51" s="171"/>
      <c r="G51" s="171"/>
      <c r="H51" s="171"/>
      <c r="I51" s="171"/>
      <c r="J51" s="171"/>
      <c r="K51" s="171"/>
      <c r="L51" s="171"/>
      <c r="M51" s="171"/>
      <c r="N51" s="171"/>
      <c r="O51" s="171"/>
      <c r="P51" s="172"/>
      <c r="R51"/>
      <c r="S51"/>
    </row>
    <row r="52" spans="1:19" ht="15.75" thickTop="1" x14ac:dyDescent="0.25">
      <c r="A52" s="28"/>
      <c r="B52" s="28"/>
      <c r="C52" s="28"/>
      <c r="D52" s="28"/>
      <c r="E52" s="28"/>
      <c r="F52" s="28"/>
      <c r="G52" s="28"/>
      <c r="H52" s="28"/>
      <c r="I52" s="28"/>
      <c r="J52" s="28"/>
      <c r="K52" s="28"/>
      <c r="L52" s="28"/>
      <c r="M52" s="28"/>
      <c r="N52" s="28"/>
      <c r="O52" s="28"/>
      <c r="P52" s="28"/>
      <c r="Q52"/>
      <c r="R52"/>
      <c r="S52"/>
    </row>
    <row r="53" spans="1:19" ht="24" x14ac:dyDescent="0.25">
      <c r="A53" s="101" t="s">
        <v>101</v>
      </c>
      <c r="B53" s="102"/>
      <c r="C53" s="28"/>
      <c r="D53" s="28"/>
      <c r="E53" s="28"/>
      <c r="F53" s="28"/>
      <c r="G53" s="28"/>
      <c r="H53" s="28"/>
      <c r="I53" s="28"/>
      <c r="J53" s="28"/>
      <c r="K53" s="28"/>
      <c r="L53" s="28"/>
      <c r="M53" s="28"/>
      <c r="N53" s="28"/>
      <c r="O53" s="28"/>
      <c r="P53" s="28"/>
      <c r="Q53"/>
      <c r="R53"/>
      <c r="S53"/>
    </row>
    <row r="54" spans="1:19" x14ac:dyDescent="0.25">
      <c r="A54" s="103" t="s">
        <v>97</v>
      </c>
      <c r="B54" s="104" t="s">
        <v>99</v>
      </c>
      <c r="C54" s="28"/>
      <c r="D54" s="28"/>
      <c r="E54" s="28"/>
      <c r="F54" s="28"/>
      <c r="G54" s="28"/>
      <c r="H54" s="28"/>
      <c r="I54" s="28"/>
      <c r="J54" s="28"/>
      <c r="K54" s="28"/>
      <c r="L54" s="28"/>
      <c r="M54" s="28"/>
      <c r="N54" s="28"/>
      <c r="O54" s="28"/>
      <c r="P54" s="28"/>
      <c r="Q54"/>
      <c r="R54"/>
      <c r="S54"/>
    </row>
    <row r="55" spans="1:19" x14ac:dyDescent="0.25">
      <c r="A55" s="105">
        <v>1</v>
      </c>
      <c r="B55" s="106">
        <v>60</v>
      </c>
      <c r="C55" s="28"/>
      <c r="D55" s="28"/>
      <c r="E55" s="28"/>
      <c r="F55" s="28"/>
      <c r="G55" s="28"/>
      <c r="H55" s="28"/>
      <c r="I55" s="28"/>
      <c r="J55" s="28"/>
      <c r="K55" s="28"/>
      <c r="L55" s="28"/>
      <c r="M55" s="28"/>
      <c r="N55" s="28"/>
      <c r="O55" s="28"/>
      <c r="P55" s="28"/>
      <c r="Q55"/>
      <c r="R55"/>
      <c r="S55"/>
    </row>
    <row r="56" spans="1:19" x14ac:dyDescent="0.25">
      <c r="A56" s="105">
        <v>2</v>
      </c>
      <c r="B56" s="106">
        <v>90</v>
      </c>
      <c r="C56" s="28"/>
      <c r="D56" s="28"/>
      <c r="E56" s="28"/>
      <c r="F56" s="28"/>
      <c r="G56" s="28"/>
      <c r="H56" s="28"/>
      <c r="I56" s="28"/>
      <c r="J56" s="28"/>
      <c r="K56" s="28"/>
      <c r="L56" s="28"/>
      <c r="M56" s="28"/>
      <c r="N56" s="28"/>
      <c r="O56" s="28"/>
      <c r="P56" s="28"/>
      <c r="Q56"/>
      <c r="R56"/>
      <c r="S56"/>
    </row>
    <row r="57" spans="1:19" x14ac:dyDescent="0.25">
      <c r="A57" s="105">
        <v>3</v>
      </c>
      <c r="B57" s="106">
        <v>120</v>
      </c>
      <c r="C57" s="28"/>
      <c r="D57" s="28"/>
      <c r="E57" s="28"/>
      <c r="F57" s="28"/>
      <c r="G57" s="28"/>
      <c r="H57" s="28"/>
      <c r="I57" s="28"/>
      <c r="J57" s="28"/>
      <c r="K57" s="28"/>
      <c r="L57" s="28"/>
      <c r="M57" s="28"/>
      <c r="N57" s="28"/>
      <c r="O57" s="28"/>
      <c r="P57" s="28"/>
      <c r="Q57"/>
      <c r="R57"/>
      <c r="S57"/>
    </row>
    <row r="58" spans="1:19" x14ac:dyDescent="0.25">
      <c r="A58" s="105">
        <v>4</v>
      </c>
      <c r="B58" s="106">
        <v>140</v>
      </c>
      <c r="C58" s="28"/>
      <c r="D58" s="28"/>
      <c r="E58" s="28"/>
      <c r="F58" s="28"/>
      <c r="G58" s="28"/>
      <c r="H58" s="28"/>
      <c r="I58" s="28"/>
      <c r="J58" s="28"/>
      <c r="K58" s="28"/>
      <c r="L58" s="28"/>
      <c r="M58" s="28"/>
      <c r="N58" s="28"/>
      <c r="O58" s="28"/>
      <c r="P58" s="28"/>
      <c r="Q58"/>
      <c r="R58"/>
      <c r="S58"/>
    </row>
    <row r="59" spans="1:19" x14ac:dyDescent="0.25">
      <c r="A59" s="105">
        <v>5</v>
      </c>
      <c r="B59" s="106">
        <v>160</v>
      </c>
      <c r="C59" s="28"/>
      <c r="D59" s="28"/>
      <c r="E59" s="28"/>
      <c r="F59" s="28"/>
      <c r="G59" s="28"/>
      <c r="H59" s="28"/>
      <c r="I59" s="28"/>
      <c r="J59" s="28"/>
      <c r="K59" s="28"/>
      <c r="L59" s="28"/>
      <c r="M59" s="28"/>
      <c r="N59" s="28"/>
      <c r="O59" s="28"/>
      <c r="P59" s="28"/>
      <c r="Q59"/>
      <c r="R59"/>
      <c r="S59"/>
    </row>
    <row r="60" spans="1:19" x14ac:dyDescent="0.25">
      <c r="A60" s="105">
        <v>6</v>
      </c>
      <c r="B60" s="106">
        <v>180</v>
      </c>
      <c r="C60" s="28"/>
      <c r="D60" s="28"/>
      <c r="E60" s="28"/>
      <c r="F60" s="28"/>
      <c r="G60" s="28"/>
      <c r="H60" s="28"/>
      <c r="I60" s="28"/>
      <c r="J60" s="28"/>
      <c r="K60" s="28"/>
      <c r="L60" s="28"/>
      <c r="M60" s="28"/>
      <c r="N60" s="28"/>
      <c r="O60" s="28"/>
      <c r="P60" s="28"/>
      <c r="Q60"/>
      <c r="R60"/>
      <c r="S60"/>
    </row>
    <row r="61" spans="1:19" x14ac:dyDescent="0.25">
      <c r="A61" s="105">
        <v>7</v>
      </c>
      <c r="B61" s="106">
        <v>200</v>
      </c>
      <c r="C61" s="28"/>
      <c r="D61" s="28"/>
      <c r="E61" s="28"/>
      <c r="F61" s="28"/>
      <c r="G61" s="28"/>
      <c r="H61" s="28"/>
      <c r="I61" s="28"/>
      <c r="J61" s="28"/>
      <c r="K61" s="28"/>
      <c r="L61" s="28"/>
      <c r="M61" s="28"/>
      <c r="N61" s="28"/>
      <c r="O61" s="28"/>
      <c r="P61" s="28"/>
      <c r="Q61"/>
      <c r="R61"/>
      <c r="S61"/>
    </row>
    <row r="62" spans="1:19" x14ac:dyDescent="0.25">
      <c r="A62" s="105">
        <v>8</v>
      </c>
      <c r="B62" s="106">
        <v>220</v>
      </c>
      <c r="C62" s="28"/>
      <c r="D62" s="28"/>
      <c r="E62" s="28"/>
      <c r="F62" s="28"/>
      <c r="G62" s="28"/>
      <c r="H62" s="28"/>
      <c r="I62" s="28"/>
      <c r="J62" s="28"/>
      <c r="K62" s="28"/>
      <c r="L62" s="28"/>
      <c r="M62" s="28"/>
      <c r="N62" s="28"/>
      <c r="O62" s="28"/>
      <c r="P62" s="28"/>
      <c r="Q62"/>
      <c r="R62"/>
      <c r="S62"/>
    </row>
    <row r="63" spans="1:19" x14ac:dyDescent="0.25">
      <c r="A63" s="105">
        <v>9</v>
      </c>
      <c r="B63" s="106">
        <v>240</v>
      </c>
      <c r="C63" s="28"/>
      <c r="D63" s="28"/>
      <c r="E63" s="28"/>
      <c r="F63" s="28"/>
      <c r="G63" s="28"/>
      <c r="H63" s="28"/>
      <c r="I63" s="28"/>
      <c r="J63" s="28"/>
      <c r="K63" s="28"/>
      <c r="L63" s="28"/>
      <c r="M63" s="28"/>
      <c r="N63" s="28"/>
      <c r="O63" s="28"/>
      <c r="P63" s="28"/>
      <c r="Q63"/>
      <c r="R63"/>
      <c r="S63"/>
    </row>
    <row r="64" spans="1:19" x14ac:dyDescent="0.25">
      <c r="A64" s="105">
        <v>10</v>
      </c>
      <c r="B64" s="106">
        <v>270</v>
      </c>
      <c r="C64" s="28"/>
      <c r="D64" s="28"/>
      <c r="E64" s="28"/>
      <c r="F64" s="28"/>
      <c r="G64" s="28"/>
      <c r="H64" s="28"/>
      <c r="I64" s="28"/>
      <c r="J64" s="28"/>
      <c r="K64" s="28"/>
      <c r="L64" s="28"/>
      <c r="M64" s="28"/>
      <c r="N64" s="28"/>
      <c r="O64" s="28"/>
      <c r="P64" s="28"/>
      <c r="Q64"/>
      <c r="R64"/>
      <c r="S64"/>
    </row>
    <row r="65" spans="1:19" x14ac:dyDescent="0.25">
      <c r="A65" s="105">
        <v>11</v>
      </c>
      <c r="B65" s="106">
        <v>300</v>
      </c>
      <c r="C65" s="28"/>
      <c r="D65" s="28"/>
      <c r="E65" s="28"/>
      <c r="F65" s="28"/>
      <c r="G65" s="28"/>
      <c r="H65" s="28"/>
      <c r="I65" s="28"/>
      <c r="J65" s="28"/>
      <c r="K65" s="28"/>
      <c r="L65" s="28"/>
      <c r="M65" s="28"/>
      <c r="N65" s="28"/>
      <c r="O65" s="28"/>
      <c r="P65" s="28"/>
      <c r="Q65"/>
      <c r="R65"/>
      <c r="S65"/>
    </row>
    <row r="66" spans="1:19" x14ac:dyDescent="0.25">
      <c r="A66" s="107">
        <v>12</v>
      </c>
      <c r="B66" s="108">
        <v>360</v>
      </c>
      <c r="C66" s="28"/>
      <c r="D66" s="28"/>
      <c r="E66" s="28"/>
      <c r="F66" s="28"/>
      <c r="G66" s="28"/>
      <c r="H66" s="28"/>
      <c r="I66" s="28"/>
      <c r="J66" s="28"/>
      <c r="K66" s="28"/>
      <c r="L66" s="28"/>
      <c r="M66" s="28"/>
      <c r="N66" s="28"/>
      <c r="O66" s="28"/>
      <c r="P66" s="28"/>
      <c r="Q66"/>
      <c r="R66"/>
      <c r="S66"/>
    </row>
  </sheetData>
  <mergeCells count="78">
    <mergeCell ref="B4:P4"/>
    <mergeCell ref="D5:E5"/>
    <mergeCell ref="F5:G5"/>
    <mergeCell ref="H5:I5"/>
    <mergeCell ref="J5:K5"/>
    <mergeCell ref="L5:P5"/>
    <mergeCell ref="B5:C5"/>
    <mergeCell ref="B1:G1"/>
    <mergeCell ref="H1:I1"/>
    <mergeCell ref="J1:P1"/>
    <mergeCell ref="B2:P2"/>
    <mergeCell ref="B3:P3"/>
    <mergeCell ref="B12:P12"/>
    <mergeCell ref="B6:C6"/>
    <mergeCell ref="D6:E6"/>
    <mergeCell ref="F6:G6"/>
    <mergeCell ref="H6:I6"/>
    <mergeCell ref="J6:K6"/>
    <mergeCell ref="L6:P6"/>
    <mergeCell ref="B7:P7"/>
    <mergeCell ref="B8:P8"/>
    <mergeCell ref="B9:P9"/>
    <mergeCell ref="B10:P10"/>
    <mergeCell ref="B11:P11"/>
    <mergeCell ref="B13:P13"/>
    <mergeCell ref="B14:D14"/>
    <mergeCell ref="E14:G14"/>
    <mergeCell ref="H14:J14"/>
    <mergeCell ref="K14:M14"/>
    <mergeCell ref="N14:P14"/>
    <mergeCell ref="B16:D16"/>
    <mergeCell ref="E16:G16"/>
    <mergeCell ref="H16:J16"/>
    <mergeCell ref="K16:M16"/>
    <mergeCell ref="N16:P16"/>
    <mergeCell ref="B15:D15"/>
    <mergeCell ref="E15:G15"/>
    <mergeCell ref="H15:J15"/>
    <mergeCell ref="K15:M15"/>
    <mergeCell ref="N15:P15"/>
    <mergeCell ref="B18:D18"/>
    <mergeCell ref="E18:G18"/>
    <mergeCell ref="H18:J18"/>
    <mergeCell ref="K18:M18"/>
    <mergeCell ref="N18:P18"/>
    <mergeCell ref="B17:D17"/>
    <mergeCell ref="E17:G17"/>
    <mergeCell ref="H17:J17"/>
    <mergeCell ref="K17:M17"/>
    <mergeCell ref="N17:P17"/>
    <mergeCell ref="A39:P39"/>
    <mergeCell ref="B19:D19"/>
    <mergeCell ref="E19:G19"/>
    <mergeCell ref="H19:J19"/>
    <mergeCell ref="K19:M19"/>
    <mergeCell ref="N19:P19"/>
    <mergeCell ref="B20:D20"/>
    <mergeCell ref="E20:G20"/>
    <mergeCell ref="H20:J20"/>
    <mergeCell ref="K20:M20"/>
    <mergeCell ref="N20:P20"/>
    <mergeCell ref="A21:P21"/>
    <mergeCell ref="A35:P35"/>
    <mergeCell ref="C36:P36"/>
    <mergeCell ref="C37:P37"/>
    <mergeCell ref="C38:P38"/>
    <mergeCell ref="A51:P51"/>
    <mergeCell ref="C40:P40"/>
    <mergeCell ref="C41:P41"/>
    <mergeCell ref="C42:P42"/>
    <mergeCell ref="C43:P43"/>
    <mergeCell ref="C44:P44"/>
    <mergeCell ref="C45:P45"/>
    <mergeCell ref="A46:P46"/>
    <mergeCell ref="C47:P47"/>
    <mergeCell ref="C48:P48"/>
    <mergeCell ref="C49:P49"/>
    <mergeCell ref="C50:P50"/>
  </mergeCells>
  <pageMargins left="0.31496062992125984" right="0.31496062992125984" top="0.35433070866141736" bottom="0.35433070866141736" header="0" footer="0"/>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zoomScale="90" zoomScaleNormal="90" workbookViewId="0"/>
  </sheetViews>
  <sheetFormatPr baseColWidth="10" defaultRowHeight="15" x14ac:dyDescent="0.25"/>
  <cols>
    <col min="1" max="1" width="34.85546875" style="29" bestFit="1" customWidth="1"/>
    <col min="2" max="16" width="7.85546875" style="116" customWidth="1"/>
    <col min="17" max="19" width="9.140625" style="28" customWidth="1"/>
    <col min="20" max="256" width="9.140625" customWidth="1"/>
  </cols>
  <sheetData>
    <row r="1" spans="1:16" ht="15.75" x14ac:dyDescent="0.25">
      <c r="A1" s="31" t="s">
        <v>118</v>
      </c>
      <c r="B1" s="131"/>
      <c r="C1" s="133"/>
      <c r="D1" s="133"/>
      <c r="E1" s="133"/>
      <c r="F1" s="133"/>
      <c r="G1" s="133"/>
      <c r="H1" s="131" t="s">
        <v>76</v>
      </c>
      <c r="I1" s="132"/>
      <c r="J1" s="133"/>
      <c r="K1" s="133"/>
      <c r="L1" s="133"/>
      <c r="M1" s="133"/>
      <c r="N1" s="133"/>
      <c r="O1" s="133"/>
      <c r="P1" s="132"/>
    </row>
    <row r="2" spans="1:16" x14ac:dyDescent="0.25">
      <c r="A2" s="4" t="s">
        <v>12</v>
      </c>
      <c r="B2" s="131"/>
      <c r="C2" s="133"/>
      <c r="D2" s="133"/>
      <c r="E2" s="133"/>
      <c r="F2" s="133"/>
      <c r="G2" s="133"/>
      <c r="H2" s="133"/>
      <c r="I2" s="133"/>
      <c r="J2" s="133"/>
      <c r="K2" s="133"/>
      <c r="L2" s="133"/>
      <c r="M2" s="133"/>
      <c r="N2" s="133"/>
      <c r="O2" s="133"/>
      <c r="P2" s="132"/>
    </row>
    <row r="3" spans="1:16" x14ac:dyDescent="0.25">
      <c r="A3" s="4" t="s">
        <v>32</v>
      </c>
      <c r="B3" s="131"/>
      <c r="C3" s="133"/>
      <c r="D3" s="133"/>
      <c r="E3" s="133"/>
      <c r="F3" s="133"/>
      <c r="G3" s="133"/>
      <c r="H3" s="133"/>
      <c r="I3" s="133"/>
      <c r="J3" s="133"/>
      <c r="K3" s="133"/>
      <c r="L3" s="133"/>
      <c r="M3" s="133"/>
      <c r="N3" s="133"/>
      <c r="O3" s="133"/>
      <c r="P3" s="132"/>
    </row>
    <row r="4" spans="1:16" x14ac:dyDescent="0.25">
      <c r="A4" s="4" t="s">
        <v>33</v>
      </c>
      <c r="B4" s="131"/>
      <c r="C4" s="133"/>
      <c r="D4" s="133"/>
      <c r="E4" s="133"/>
      <c r="F4" s="133"/>
      <c r="G4" s="133"/>
      <c r="H4" s="133"/>
      <c r="I4" s="133"/>
      <c r="J4" s="133"/>
      <c r="K4" s="133"/>
      <c r="L4" s="133"/>
      <c r="M4" s="133"/>
      <c r="N4" s="133"/>
      <c r="O4" s="133"/>
      <c r="P4" s="132"/>
    </row>
    <row r="5" spans="1:16" x14ac:dyDescent="0.25">
      <c r="A5" s="11" t="s">
        <v>51</v>
      </c>
      <c r="B5" s="137" t="s">
        <v>53</v>
      </c>
      <c r="C5" s="137"/>
      <c r="D5" s="137"/>
      <c r="E5" s="137"/>
      <c r="F5" s="137" t="s">
        <v>34</v>
      </c>
      <c r="G5" s="137"/>
      <c r="H5" s="137"/>
      <c r="I5" s="137"/>
      <c r="J5" s="137" t="s">
        <v>54</v>
      </c>
      <c r="K5" s="137"/>
      <c r="L5" s="137"/>
      <c r="M5" s="137"/>
      <c r="N5" s="137"/>
      <c r="O5" s="137"/>
      <c r="P5" s="137"/>
    </row>
    <row r="6" spans="1:16" x14ac:dyDescent="0.25">
      <c r="A6" s="11" t="s">
        <v>52</v>
      </c>
      <c r="B6" s="137" t="s">
        <v>53</v>
      </c>
      <c r="C6" s="137"/>
      <c r="D6" s="137"/>
      <c r="E6" s="137"/>
      <c r="F6" s="137" t="s">
        <v>34</v>
      </c>
      <c r="G6" s="137"/>
      <c r="H6" s="137"/>
      <c r="I6" s="137"/>
      <c r="J6" s="137" t="s">
        <v>54</v>
      </c>
      <c r="K6" s="137"/>
      <c r="L6" s="137"/>
      <c r="M6" s="137"/>
      <c r="N6" s="137"/>
      <c r="O6" s="137"/>
      <c r="P6" s="137"/>
    </row>
    <row r="7" spans="1:16" ht="45" customHeight="1" x14ac:dyDescent="0.25">
      <c r="A7" s="4" t="s">
        <v>55</v>
      </c>
      <c r="B7" s="149"/>
      <c r="C7" s="150"/>
      <c r="D7" s="150"/>
      <c r="E7" s="150"/>
      <c r="F7" s="150"/>
      <c r="G7" s="150"/>
      <c r="H7" s="150"/>
      <c r="I7" s="150"/>
      <c r="J7" s="150"/>
      <c r="K7" s="150"/>
      <c r="L7" s="150"/>
      <c r="M7" s="150"/>
      <c r="N7" s="150"/>
      <c r="O7" s="150"/>
      <c r="P7" s="151"/>
    </row>
    <row r="8" spans="1:16" ht="45" customHeight="1" x14ac:dyDescent="0.25">
      <c r="A8" s="52" t="s">
        <v>25</v>
      </c>
      <c r="B8" s="149"/>
      <c r="C8" s="150"/>
      <c r="D8" s="150"/>
      <c r="E8" s="150"/>
      <c r="F8" s="150"/>
      <c r="G8" s="150"/>
      <c r="H8" s="150"/>
      <c r="I8" s="150"/>
      <c r="J8" s="150"/>
      <c r="K8" s="150"/>
      <c r="L8" s="150"/>
      <c r="M8" s="150"/>
      <c r="N8" s="150"/>
      <c r="O8" s="150"/>
      <c r="P8" s="151"/>
    </row>
    <row r="9" spans="1:16" ht="96" x14ac:dyDescent="0.25">
      <c r="A9" s="130" t="s">
        <v>126</v>
      </c>
      <c r="B9" s="143"/>
      <c r="C9" s="144"/>
      <c r="D9" s="144"/>
      <c r="E9" s="144"/>
      <c r="F9" s="144"/>
      <c r="G9" s="144"/>
      <c r="H9" s="144"/>
      <c r="I9" s="144"/>
      <c r="J9" s="144"/>
      <c r="K9" s="144"/>
      <c r="L9" s="144"/>
      <c r="M9" s="144"/>
      <c r="N9" s="144"/>
      <c r="O9" s="144"/>
      <c r="P9" s="145"/>
    </row>
    <row r="10" spans="1:16" ht="90" customHeight="1" x14ac:dyDescent="0.25">
      <c r="A10" s="56"/>
      <c r="B10" s="140"/>
      <c r="C10" s="141"/>
      <c r="D10" s="141"/>
      <c r="E10" s="141"/>
      <c r="F10" s="141"/>
      <c r="G10" s="141"/>
      <c r="H10" s="141"/>
      <c r="I10" s="141"/>
      <c r="J10" s="141"/>
      <c r="K10" s="141"/>
      <c r="L10" s="141"/>
      <c r="M10" s="141"/>
      <c r="N10" s="141"/>
      <c r="O10" s="141"/>
      <c r="P10" s="142"/>
    </row>
    <row r="11" spans="1:16" ht="57" customHeight="1" x14ac:dyDescent="0.25">
      <c r="A11" s="56"/>
      <c r="B11" s="140"/>
      <c r="C11" s="141"/>
      <c r="D11" s="141"/>
      <c r="E11" s="141"/>
      <c r="F11" s="141"/>
      <c r="G11" s="141"/>
      <c r="H11" s="141"/>
      <c r="I11" s="141"/>
      <c r="J11" s="141"/>
      <c r="K11" s="141"/>
      <c r="L11" s="141"/>
      <c r="M11" s="141"/>
      <c r="N11" s="141"/>
      <c r="O11" s="141"/>
      <c r="P11" s="142"/>
    </row>
    <row r="12" spans="1:16" ht="57" customHeight="1" x14ac:dyDescent="0.25">
      <c r="A12" s="56"/>
      <c r="B12" s="140"/>
      <c r="C12" s="141"/>
      <c r="D12" s="141"/>
      <c r="E12" s="141"/>
      <c r="F12" s="141"/>
      <c r="G12" s="141"/>
      <c r="H12" s="141"/>
      <c r="I12" s="141"/>
      <c r="J12" s="141"/>
      <c r="K12" s="141"/>
      <c r="L12" s="141"/>
      <c r="M12" s="141"/>
      <c r="N12" s="141"/>
      <c r="O12" s="141"/>
      <c r="P12" s="142"/>
    </row>
    <row r="13" spans="1:16" ht="57" customHeight="1" x14ac:dyDescent="0.25">
      <c r="A13" s="55"/>
      <c r="B13" s="146"/>
      <c r="C13" s="147"/>
      <c r="D13" s="147"/>
      <c r="E13" s="147"/>
      <c r="F13" s="147"/>
      <c r="G13" s="147"/>
      <c r="H13" s="147"/>
      <c r="I13" s="147"/>
      <c r="J13" s="147"/>
      <c r="K13" s="147"/>
      <c r="L13" s="147"/>
      <c r="M13" s="147"/>
      <c r="N13" s="147"/>
      <c r="O13" s="147"/>
      <c r="P13" s="148"/>
    </row>
    <row r="14" spans="1:16" x14ac:dyDescent="0.25">
      <c r="A14" s="30" t="s">
        <v>3</v>
      </c>
      <c r="B14" s="139">
        <v>1</v>
      </c>
      <c r="C14" s="139"/>
      <c r="D14" s="139"/>
      <c r="E14" s="139">
        <v>2</v>
      </c>
      <c r="F14" s="139"/>
      <c r="G14" s="139"/>
      <c r="H14" s="139">
        <v>3</v>
      </c>
      <c r="I14" s="139"/>
      <c r="J14" s="139"/>
      <c r="K14" s="139">
        <v>4</v>
      </c>
      <c r="L14" s="139"/>
      <c r="M14" s="139"/>
      <c r="N14" s="154">
        <v>5</v>
      </c>
      <c r="O14" s="155"/>
      <c r="P14" s="156"/>
    </row>
    <row r="15" spans="1:16" x14ac:dyDescent="0.25">
      <c r="A15" s="76" t="s">
        <v>16</v>
      </c>
      <c r="B15" s="138"/>
      <c r="C15" s="138"/>
      <c r="D15" s="138"/>
      <c r="E15" s="138"/>
      <c r="F15" s="138"/>
      <c r="G15" s="138"/>
      <c r="H15" s="137"/>
      <c r="I15" s="137"/>
      <c r="J15" s="137"/>
      <c r="K15" s="137"/>
      <c r="L15" s="137"/>
      <c r="M15" s="137"/>
      <c r="N15" s="137"/>
      <c r="O15" s="137"/>
      <c r="P15" s="137"/>
    </row>
    <row r="16" spans="1:16" x14ac:dyDescent="0.25">
      <c r="A16" s="76" t="s">
        <v>63</v>
      </c>
      <c r="B16" s="138"/>
      <c r="C16" s="138"/>
      <c r="D16" s="138"/>
      <c r="E16" s="138"/>
      <c r="F16" s="138"/>
      <c r="G16" s="138"/>
      <c r="H16" s="137"/>
      <c r="I16" s="137"/>
      <c r="J16" s="137"/>
      <c r="K16" s="137"/>
      <c r="L16" s="137"/>
      <c r="M16" s="137"/>
      <c r="N16" s="137"/>
      <c r="O16" s="137"/>
      <c r="P16" s="137"/>
    </row>
    <row r="17" spans="1:22" x14ac:dyDescent="0.25">
      <c r="A17" s="76" t="s">
        <v>64</v>
      </c>
      <c r="B17" s="183"/>
      <c r="C17" s="184"/>
      <c r="D17" s="185"/>
      <c r="E17" s="183"/>
      <c r="F17" s="184"/>
      <c r="G17" s="185"/>
      <c r="H17" s="131"/>
      <c r="I17" s="133"/>
      <c r="J17" s="132"/>
      <c r="K17" s="131"/>
      <c r="L17" s="133"/>
      <c r="M17" s="132"/>
      <c r="N17" s="131"/>
      <c r="O17" s="133"/>
      <c r="P17" s="132"/>
    </row>
    <row r="18" spans="1:22" x14ac:dyDescent="0.25">
      <c r="A18" s="76" t="s">
        <v>21</v>
      </c>
      <c r="B18" s="138"/>
      <c r="C18" s="138"/>
      <c r="D18" s="138"/>
      <c r="E18" s="138"/>
      <c r="F18" s="138"/>
      <c r="G18" s="138"/>
      <c r="H18" s="137"/>
      <c r="I18" s="137"/>
      <c r="J18" s="137"/>
      <c r="K18" s="137"/>
      <c r="L18" s="137"/>
      <c r="M18" s="137"/>
      <c r="N18" s="137"/>
      <c r="O18" s="137"/>
      <c r="P18" s="137"/>
    </row>
    <row r="19" spans="1:22" x14ac:dyDescent="0.25">
      <c r="A19" s="76" t="s">
        <v>47</v>
      </c>
      <c r="B19" s="138"/>
      <c r="C19" s="138"/>
      <c r="D19" s="138"/>
      <c r="E19" s="138"/>
      <c r="F19" s="138"/>
      <c r="G19" s="138"/>
      <c r="H19" s="137"/>
      <c r="I19" s="137"/>
      <c r="J19" s="137"/>
      <c r="K19" s="137"/>
      <c r="L19" s="137"/>
      <c r="M19" s="137"/>
      <c r="N19" s="137"/>
      <c r="O19" s="137"/>
      <c r="P19" s="137"/>
    </row>
    <row r="20" spans="1:22" ht="45" customHeight="1" thickBot="1" x14ac:dyDescent="0.3">
      <c r="A20" s="77" t="s">
        <v>93</v>
      </c>
      <c r="B20" s="152"/>
      <c r="C20" s="152"/>
      <c r="D20" s="152"/>
      <c r="E20" s="152"/>
      <c r="F20" s="152"/>
      <c r="G20" s="152"/>
      <c r="H20" s="153"/>
      <c r="I20" s="153"/>
      <c r="J20" s="153"/>
      <c r="K20" s="153"/>
      <c r="L20" s="153"/>
      <c r="M20" s="153"/>
      <c r="N20" s="153"/>
      <c r="O20" s="153"/>
      <c r="P20" s="153"/>
    </row>
    <row r="21" spans="1:22" ht="15" customHeight="1" thickTop="1" x14ac:dyDescent="0.25">
      <c r="A21" s="157" t="s">
        <v>112</v>
      </c>
      <c r="B21" s="158"/>
      <c r="C21" s="158"/>
      <c r="D21" s="158"/>
      <c r="E21" s="158"/>
      <c r="F21" s="158"/>
      <c r="G21" s="158"/>
      <c r="H21" s="158"/>
      <c r="I21" s="158"/>
      <c r="J21" s="158"/>
      <c r="K21" s="158"/>
      <c r="L21" s="158"/>
      <c r="M21" s="158"/>
      <c r="N21" s="158"/>
      <c r="O21" s="158"/>
      <c r="P21" s="159"/>
    </row>
    <row r="22" spans="1:22" x14ac:dyDescent="0.25">
      <c r="A22" s="53" t="s">
        <v>95</v>
      </c>
      <c r="B22" s="115" t="s">
        <v>4</v>
      </c>
      <c r="C22" s="115">
        <v>-6</v>
      </c>
      <c r="D22" s="115">
        <v>-5</v>
      </c>
      <c r="E22" s="115">
        <v>-4</v>
      </c>
      <c r="F22" s="115">
        <v>-3</v>
      </c>
      <c r="G22" s="115">
        <v>-2</v>
      </c>
      <c r="H22" s="115">
        <v>-1</v>
      </c>
      <c r="I22" s="115" t="s">
        <v>5</v>
      </c>
      <c r="J22" s="32" t="s">
        <v>6</v>
      </c>
      <c r="K22" s="32" t="s">
        <v>7</v>
      </c>
      <c r="L22" s="32" t="s">
        <v>8</v>
      </c>
      <c r="M22" s="32" t="s">
        <v>9</v>
      </c>
      <c r="N22" s="32" t="s">
        <v>10</v>
      </c>
      <c r="O22" s="32" t="s">
        <v>11</v>
      </c>
      <c r="P22" s="54" t="s">
        <v>4</v>
      </c>
    </row>
    <row r="23" spans="1:22" ht="15" customHeight="1" x14ac:dyDescent="0.25">
      <c r="A23" s="47" t="s">
        <v>94</v>
      </c>
      <c r="B23" s="112"/>
      <c r="C23" s="81"/>
      <c r="D23" s="81"/>
      <c r="E23" s="81"/>
      <c r="F23" s="81"/>
      <c r="G23" s="81"/>
      <c r="H23" s="81"/>
      <c r="I23" s="81"/>
      <c r="J23" s="81"/>
      <c r="K23" s="81"/>
      <c r="L23" s="81"/>
      <c r="M23" s="81"/>
      <c r="N23" s="81"/>
      <c r="O23" s="81"/>
      <c r="P23" s="82"/>
    </row>
    <row r="24" spans="1:22" ht="15" customHeight="1" x14ac:dyDescent="0.25">
      <c r="A24" s="72" t="s">
        <v>72</v>
      </c>
      <c r="B24" s="57"/>
      <c r="C24" s="58"/>
      <c r="D24" s="58">
        <f>+E24-(60/1440)</f>
        <v>-0.20833333333333331</v>
      </c>
      <c r="E24" s="58">
        <f>+F24-(60/1440)</f>
        <v>-0.16666666666666666</v>
      </c>
      <c r="F24" s="58">
        <f>+G24-(60/1440)</f>
        <v>-0.125</v>
      </c>
      <c r="G24" s="58">
        <f>+H24-(60/1440)</f>
        <v>-8.3333333333333329E-2</v>
      </c>
      <c r="H24" s="58">
        <f>+I24-(60/1440)</f>
        <v>-4.1666666666666664E-2</v>
      </c>
      <c r="I24" s="57"/>
      <c r="J24" s="58">
        <f>+I24+(60/1440)</f>
        <v>4.1666666666666664E-2</v>
      </c>
      <c r="K24" s="58">
        <f>+J24+(60/1440)</f>
        <v>8.3333333333333329E-2</v>
      </c>
      <c r="L24" s="58">
        <f>+K24+(60/1440)</f>
        <v>0.125</v>
      </c>
      <c r="M24" s="58">
        <f>+L24+(60/1440)</f>
        <v>0.16666666666666666</v>
      </c>
      <c r="N24" s="58">
        <f>+M24+(60/1440)</f>
        <v>0.20833333333333331</v>
      </c>
      <c r="O24" s="58"/>
      <c r="P24" s="59"/>
      <c r="Q24" s="36"/>
      <c r="R24" s="37"/>
      <c r="S24" s="37"/>
    </row>
    <row r="25" spans="1:22" ht="15" customHeight="1" x14ac:dyDescent="0.25">
      <c r="A25" s="72" t="s">
        <v>103</v>
      </c>
      <c r="B25" s="57"/>
      <c r="C25" s="58"/>
      <c r="D25" s="58">
        <f>+E25</f>
        <v>0</v>
      </c>
      <c r="E25" s="58">
        <f t="shared" ref="E25:G26" si="0">+F25</f>
        <v>0</v>
      </c>
      <c r="F25" s="58">
        <f t="shared" si="0"/>
        <v>0</v>
      </c>
      <c r="G25" s="58">
        <f t="shared" si="0"/>
        <v>0</v>
      </c>
      <c r="H25" s="58">
        <f>+I25</f>
        <v>0</v>
      </c>
      <c r="I25" s="60"/>
      <c r="J25" s="58">
        <f>+I25</f>
        <v>0</v>
      </c>
      <c r="K25" s="58">
        <f t="shared" ref="K25:N26" si="1">+J25</f>
        <v>0</v>
      </c>
      <c r="L25" s="58">
        <f t="shared" si="1"/>
        <v>0</v>
      </c>
      <c r="M25" s="58">
        <f t="shared" si="1"/>
        <v>0</v>
      </c>
      <c r="N25" s="58">
        <f t="shared" si="1"/>
        <v>0</v>
      </c>
      <c r="O25" s="58"/>
      <c r="P25" s="61"/>
      <c r="R25" s="68"/>
      <c r="S25" s="36"/>
    </row>
    <row r="26" spans="1:22" ht="15" customHeight="1" thickBot="1" x14ac:dyDescent="0.3">
      <c r="A26" s="72" t="s">
        <v>108</v>
      </c>
      <c r="B26" s="58">
        <f>+D26</f>
        <v>0</v>
      </c>
      <c r="C26" s="58"/>
      <c r="D26" s="58">
        <f>+E26</f>
        <v>0</v>
      </c>
      <c r="E26" s="58">
        <f t="shared" si="0"/>
        <v>0</v>
      </c>
      <c r="F26" s="58">
        <f t="shared" si="0"/>
        <v>0</v>
      </c>
      <c r="G26" s="58">
        <f t="shared" si="0"/>
        <v>0</v>
      </c>
      <c r="H26" s="58">
        <f>+I26</f>
        <v>0</v>
      </c>
      <c r="I26" s="62"/>
      <c r="J26" s="58">
        <f>+I26</f>
        <v>0</v>
      </c>
      <c r="K26" s="58">
        <f t="shared" si="1"/>
        <v>0</v>
      </c>
      <c r="L26" s="58">
        <f t="shared" si="1"/>
        <v>0</v>
      </c>
      <c r="M26" s="58">
        <f t="shared" si="1"/>
        <v>0</v>
      </c>
      <c r="N26" s="58">
        <f t="shared" si="1"/>
        <v>0</v>
      </c>
      <c r="O26" s="58"/>
      <c r="P26" s="63">
        <f>+N26</f>
        <v>0</v>
      </c>
      <c r="Q26" s="69"/>
      <c r="S26" s="36"/>
    </row>
    <row r="27" spans="1:22" ht="15" customHeight="1" thickBot="1" x14ac:dyDescent="0.3">
      <c r="A27" s="73" t="s">
        <v>71</v>
      </c>
      <c r="B27" s="64">
        <f t="shared" ref="B27:P27" si="2">+B24+B25+B26</f>
        <v>0</v>
      </c>
      <c r="C27" s="64"/>
      <c r="D27" s="64">
        <f t="shared" si="2"/>
        <v>-0.20833333333333331</v>
      </c>
      <c r="E27" s="64">
        <f t="shared" si="2"/>
        <v>-0.16666666666666666</v>
      </c>
      <c r="F27" s="64">
        <f t="shared" si="2"/>
        <v>-0.125</v>
      </c>
      <c r="G27" s="64">
        <f t="shared" si="2"/>
        <v>-8.3333333333333329E-2</v>
      </c>
      <c r="H27" s="64">
        <f t="shared" si="2"/>
        <v>-4.1666666666666664E-2</v>
      </c>
      <c r="I27" s="64">
        <f t="shared" si="2"/>
        <v>0</v>
      </c>
      <c r="J27" s="64">
        <f t="shared" si="2"/>
        <v>4.1666666666666664E-2</v>
      </c>
      <c r="K27" s="64">
        <f t="shared" si="2"/>
        <v>8.3333333333333329E-2</v>
      </c>
      <c r="L27" s="64">
        <f t="shared" si="2"/>
        <v>0.125</v>
      </c>
      <c r="M27" s="64">
        <f t="shared" si="2"/>
        <v>0.16666666666666666</v>
      </c>
      <c r="N27" s="64">
        <f t="shared" si="2"/>
        <v>0.20833333333333331</v>
      </c>
      <c r="O27" s="64"/>
      <c r="P27" s="65">
        <f t="shared" si="2"/>
        <v>0</v>
      </c>
      <c r="V27" s="35"/>
    </row>
    <row r="28" spans="1:22" ht="15" customHeight="1" x14ac:dyDescent="0.25">
      <c r="A28" s="70" t="s">
        <v>85</v>
      </c>
      <c r="B28" s="83"/>
      <c r="C28" s="84"/>
      <c r="D28" s="84">
        <f>ROUND(+$I$28-(($I$28-$B$28)*(11/12)),1)</f>
        <v>0</v>
      </c>
      <c r="E28" s="84">
        <f>ROUND(+$I$28-(($I$28-$B$28)*(9/12)),1)</f>
        <v>0</v>
      </c>
      <c r="F28" s="84">
        <f>ROUND(+$I$28-(($I$28-$B$28)*(6/12)),1)</f>
        <v>0</v>
      </c>
      <c r="G28" s="84">
        <f>ROUND(+$I$28-(($I$28-$B$28)*(3/12)),1)</f>
        <v>0</v>
      </c>
      <c r="H28" s="84">
        <f>ROUND(+$I$28-(($I$28-$B$28)*(1/12)),1)</f>
        <v>0</v>
      </c>
      <c r="I28" s="83"/>
      <c r="J28" s="84">
        <f>ROUND(+$I$28-(($I$28-$P$28)*(1/12)),1)</f>
        <v>0</v>
      </c>
      <c r="K28" s="84">
        <f>ROUND(+$I$28-(($I$28-$P$28)*(3/12)),1)</f>
        <v>0</v>
      </c>
      <c r="L28" s="84">
        <f>ROUND(+$I$28-(($I$28-$P$28)*(6/12)),1)</f>
        <v>0</v>
      </c>
      <c r="M28" s="84">
        <f>ROUND(+$I$28-(($I$28-$P$28)*(9/12)),1)</f>
        <v>0</v>
      </c>
      <c r="N28" s="84">
        <f>ROUND(+$I$28-(($I$28-$P$28)*(11/12)),1)</f>
        <v>0</v>
      </c>
      <c r="O28" s="84"/>
      <c r="P28" s="85"/>
    </row>
    <row r="29" spans="1:22" ht="15" customHeight="1" thickBot="1" x14ac:dyDescent="0.3">
      <c r="A29" s="70" t="s">
        <v>111</v>
      </c>
      <c r="B29" s="86"/>
      <c r="C29" s="87"/>
      <c r="D29" s="84">
        <f>ROUND(+$I$29-(($I$29-$B$29)*(11/12)),1)</f>
        <v>0</v>
      </c>
      <c r="E29" s="84">
        <f>ROUND(+$I$29-(($I$29-$B$29)*(9/12)),1)</f>
        <v>0</v>
      </c>
      <c r="F29" s="84">
        <f>ROUND(+$I$29-(($I$29-$B$29)*(6/12)),1)</f>
        <v>0</v>
      </c>
      <c r="G29" s="84">
        <f>ROUND(+$I$29-(($I$29-$B$29)*(3/12)),1)</f>
        <v>0</v>
      </c>
      <c r="H29" s="84">
        <f>ROUND(+$I$29-(($I$29-$B$29)*(1/12)),1)</f>
        <v>0</v>
      </c>
      <c r="I29" s="86"/>
      <c r="J29" s="84">
        <f>ROUND(+$I$29-(($I$29-$P$29)*(1/12)),1)</f>
        <v>0</v>
      </c>
      <c r="K29" s="84">
        <f>ROUND(+$I$29-(($I$29-$P$29)*(3/12)),1)</f>
        <v>0</v>
      </c>
      <c r="L29" s="84">
        <f>ROUND(+$I$29-(($I$29-$P$29)*(6/12)),1)</f>
        <v>0</v>
      </c>
      <c r="M29" s="84">
        <f>ROUND(+$I$29-(($I$29-$P$29)*(9/12)),1)</f>
        <v>0</v>
      </c>
      <c r="N29" s="84">
        <f>ROUND(+$I$29-(($I$29-$P$29)*(11/12)),1)</f>
        <v>0</v>
      </c>
      <c r="O29" s="87"/>
      <c r="P29" s="88"/>
    </row>
    <row r="30" spans="1:22" ht="15" customHeight="1" thickBot="1" x14ac:dyDescent="0.3">
      <c r="A30" s="71" t="s">
        <v>113</v>
      </c>
      <c r="B30" s="89">
        <f t="shared" ref="B30:H30" si="3">+B29+B28</f>
        <v>0</v>
      </c>
      <c r="C30" s="89"/>
      <c r="D30" s="89">
        <f t="shared" si="3"/>
        <v>0</v>
      </c>
      <c r="E30" s="89">
        <f t="shared" si="3"/>
        <v>0</v>
      </c>
      <c r="F30" s="89">
        <f t="shared" si="3"/>
        <v>0</v>
      </c>
      <c r="G30" s="89">
        <f t="shared" si="3"/>
        <v>0</v>
      </c>
      <c r="H30" s="89">
        <f t="shared" si="3"/>
        <v>0</v>
      </c>
      <c r="I30" s="89">
        <f>+I29+I28</f>
        <v>0</v>
      </c>
      <c r="J30" s="89">
        <f t="shared" ref="J30:P30" si="4">+J29+J28</f>
        <v>0</v>
      </c>
      <c r="K30" s="89">
        <f t="shared" si="4"/>
        <v>0</v>
      </c>
      <c r="L30" s="89">
        <f t="shared" si="4"/>
        <v>0</v>
      </c>
      <c r="M30" s="89">
        <f t="shared" si="4"/>
        <v>0</v>
      </c>
      <c r="N30" s="89">
        <f t="shared" si="4"/>
        <v>0</v>
      </c>
      <c r="O30" s="89"/>
      <c r="P30" s="90">
        <f t="shared" si="4"/>
        <v>0</v>
      </c>
    </row>
    <row r="31" spans="1:22" ht="15" customHeight="1" x14ac:dyDescent="0.25">
      <c r="A31" s="74" t="s">
        <v>87</v>
      </c>
      <c r="B31" s="84">
        <f>+B30</f>
        <v>0</v>
      </c>
      <c r="C31" s="84"/>
      <c r="D31" s="84">
        <f t="shared" ref="D31:P31" si="5">+D30</f>
        <v>0</v>
      </c>
      <c r="E31" s="84">
        <f t="shared" si="5"/>
        <v>0</v>
      </c>
      <c r="F31" s="84">
        <f t="shared" si="5"/>
        <v>0</v>
      </c>
      <c r="G31" s="84">
        <f t="shared" si="5"/>
        <v>0</v>
      </c>
      <c r="H31" s="84">
        <f t="shared" si="5"/>
        <v>0</v>
      </c>
      <c r="I31" s="84">
        <f t="shared" si="5"/>
        <v>0</v>
      </c>
      <c r="J31" s="84">
        <f t="shared" si="5"/>
        <v>0</v>
      </c>
      <c r="K31" s="84">
        <f t="shared" si="5"/>
        <v>0</v>
      </c>
      <c r="L31" s="84">
        <f t="shared" si="5"/>
        <v>0</v>
      </c>
      <c r="M31" s="84">
        <f t="shared" si="5"/>
        <v>0</v>
      </c>
      <c r="N31" s="84">
        <f t="shared" si="5"/>
        <v>0</v>
      </c>
      <c r="O31" s="84"/>
      <c r="P31" s="91">
        <f t="shared" si="5"/>
        <v>0</v>
      </c>
    </row>
    <row r="32" spans="1:22" ht="15" customHeight="1" x14ac:dyDescent="0.25">
      <c r="A32" s="74" t="s">
        <v>88</v>
      </c>
      <c r="B32" s="92"/>
      <c r="C32" s="93"/>
      <c r="D32" s="93">
        <f>+B32</f>
        <v>0</v>
      </c>
      <c r="E32" s="93">
        <f>+D32</f>
        <v>0</v>
      </c>
      <c r="F32" s="93">
        <f t="shared" ref="F32:N33" si="6">+E32</f>
        <v>0</v>
      </c>
      <c r="G32" s="93">
        <f t="shared" si="6"/>
        <v>0</v>
      </c>
      <c r="H32" s="93">
        <f t="shared" si="6"/>
        <v>0</v>
      </c>
      <c r="I32" s="93">
        <f t="shared" si="6"/>
        <v>0</v>
      </c>
      <c r="J32" s="93">
        <f t="shared" si="6"/>
        <v>0</v>
      </c>
      <c r="K32" s="93">
        <f t="shared" si="6"/>
        <v>0</v>
      </c>
      <c r="L32" s="93">
        <f t="shared" si="6"/>
        <v>0</v>
      </c>
      <c r="M32" s="93">
        <f t="shared" si="6"/>
        <v>0</v>
      </c>
      <c r="N32" s="93">
        <f t="shared" si="6"/>
        <v>0</v>
      </c>
      <c r="O32" s="93"/>
      <c r="P32" s="94">
        <f>+N32</f>
        <v>0</v>
      </c>
    </row>
    <row r="33" spans="1:19" ht="15.75" thickBot="1" x14ac:dyDescent="0.3">
      <c r="A33" s="74" t="s">
        <v>89</v>
      </c>
      <c r="B33" s="86"/>
      <c r="C33" s="93"/>
      <c r="D33" s="93">
        <f>+B33</f>
        <v>0</v>
      </c>
      <c r="E33" s="93">
        <f>+D33</f>
        <v>0</v>
      </c>
      <c r="F33" s="93">
        <f t="shared" si="6"/>
        <v>0</v>
      </c>
      <c r="G33" s="93">
        <f t="shared" si="6"/>
        <v>0</v>
      </c>
      <c r="H33" s="93">
        <f t="shared" si="6"/>
        <v>0</v>
      </c>
      <c r="I33" s="93">
        <f t="shared" si="6"/>
        <v>0</v>
      </c>
      <c r="J33" s="93">
        <f t="shared" si="6"/>
        <v>0</v>
      </c>
      <c r="K33" s="93">
        <f t="shared" si="6"/>
        <v>0</v>
      </c>
      <c r="L33" s="93">
        <f t="shared" si="6"/>
        <v>0</v>
      </c>
      <c r="M33" s="93">
        <f t="shared" si="6"/>
        <v>0</v>
      </c>
      <c r="N33" s="93">
        <f t="shared" si="6"/>
        <v>0</v>
      </c>
      <c r="O33" s="93"/>
      <c r="P33" s="94">
        <f>+N33</f>
        <v>0</v>
      </c>
    </row>
    <row r="34" spans="1:19" ht="15.75" thickBot="1" x14ac:dyDescent="0.3">
      <c r="A34" s="75" t="s">
        <v>90</v>
      </c>
      <c r="B34" s="95">
        <f>+B31-B32+B33</f>
        <v>0</v>
      </c>
      <c r="C34" s="95"/>
      <c r="D34" s="95">
        <f t="shared" ref="D34:P34" si="7">+D31-D32+D33</f>
        <v>0</v>
      </c>
      <c r="E34" s="95">
        <f t="shared" si="7"/>
        <v>0</v>
      </c>
      <c r="F34" s="95">
        <f t="shared" si="7"/>
        <v>0</v>
      </c>
      <c r="G34" s="95">
        <f t="shared" si="7"/>
        <v>0</v>
      </c>
      <c r="H34" s="95">
        <f t="shared" si="7"/>
        <v>0</v>
      </c>
      <c r="I34" s="95">
        <f t="shared" si="7"/>
        <v>0</v>
      </c>
      <c r="J34" s="95">
        <f t="shared" si="7"/>
        <v>0</v>
      </c>
      <c r="K34" s="95">
        <f t="shared" si="7"/>
        <v>0</v>
      </c>
      <c r="L34" s="95">
        <f t="shared" si="7"/>
        <v>0</v>
      </c>
      <c r="M34" s="95">
        <f t="shared" si="7"/>
        <v>0</v>
      </c>
      <c r="N34" s="95">
        <f t="shared" si="7"/>
        <v>0</v>
      </c>
      <c r="O34" s="95"/>
      <c r="P34" s="96">
        <f t="shared" si="7"/>
        <v>0</v>
      </c>
    </row>
    <row r="35" spans="1:19" ht="16.5" thickTop="1" thickBot="1" x14ac:dyDescent="0.3">
      <c r="A35" s="164" t="s">
        <v>75</v>
      </c>
      <c r="B35" s="165"/>
      <c r="C35" s="165"/>
      <c r="D35" s="165"/>
      <c r="E35" s="165"/>
      <c r="F35" s="165"/>
      <c r="G35" s="165"/>
      <c r="H35" s="165"/>
      <c r="I35" s="165"/>
      <c r="J35" s="165"/>
      <c r="K35" s="165"/>
      <c r="L35" s="165"/>
      <c r="M35" s="165"/>
      <c r="N35" s="165"/>
      <c r="O35" s="165"/>
      <c r="P35" s="166"/>
    </row>
    <row r="36" spans="1:19" ht="15.75" thickTop="1" x14ac:dyDescent="0.25">
      <c r="A36" s="46" t="s">
        <v>104</v>
      </c>
      <c r="B36" s="109">
        <f>+B33</f>
        <v>0</v>
      </c>
      <c r="C36" s="167" t="s">
        <v>102</v>
      </c>
      <c r="D36" s="168"/>
      <c r="E36" s="168"/>
      <c r="F36" s="168"/>
      <c r="G36" s="168"/>
      <c r="H36" s="168"/>
      <c r="I36" s="168"/>
      <c r="J36" s="168"/>
      <c r="K36" s="168"/>
      <c r="L36" s="168"/>
      <c r="M36" s="168"/>
      <c r="N36" s="168"/>
      <c r="O36" s="168"/>
      <c r="P36" s="169"/>
    </row>
    <row r="37" spans="1:19" x14ac:dyDescent="0.25">
      <c r="A37" s="47" t="s">
        <v>105</v>
      </c>
      <c r="B37" s="110">
        <f>+B32</f>
        <v>0</v>
      </c>
      <c r="C37" s="131" t="s">
        <v>84</v>
      </c>
      <c r="D37" s="133"/>
      <c r="E37" s="133"/>
      <c r="F37" s="133"/>
      <c r="G37" s="133"/>
      <c r="H37" s="133"/>
      <c r="I37" s="133"/>
      <c r="J37" s="133"/>
      <c r="K37" s="133"/>
      <c r="L37" s="133"/>
      <c r="M37" s="133"/>
      <c r="N37" s="133"/>
      <c r="O37" s="133"/>
      <c r="P37" s="160"/>
    </row>
    <row r="38" spans="1:19" ht="15.75" thickBot="1" x14ac:dyDescent="0.3">
      <c r="A38" s="48" t="s">
        <v>81</v>
      </c>
      <c r="B38" s="111">
        <f>+B36-B37</f>
        <v>0</v>
      </c>
      <c r="C38" s="161" t="s">
        <v>109</v>
      </c>
      <c r="D38" s="162"/>
      <c r="E38" s="162"/>
      <c r="F38" s="162"/>
      <c r="G38" s="162"/>
      <c r="H38" s="162"/>
      <c r="I38" s="162"/>
      <c r="J38" s="162"/>
      <c r="K38" s="162"/>
      <c r="L38" s="162"/>
      <c r="M38" s="162"/>
      <c r="N38" s="162"/>
      <c r="O38" s="162"/>
      <c r="P38" s="163"/>
    </row>
    <row r="39" spans="1:19" ht="15.75" thickTop="1" x14ac:dyDescent="0.25">
      <c r="A39" s="178" t="s">
        <v>79</v>
      </c>
      <c r="B39" s="179"/>
      <c r="C39" s="180"/>
      <c r="D39" s="180"/>
      <c r="E39" s="180"/>
      <c r="F39" s="180"/>
      <c r="G39" s="180"/>
      <c r="H39" s="180"/>
      <c r="I39" s="180"/>
      <c r="J39" s="180"/>
      <c r="K39" s="180"/>
      <c r="L39" s="180"/>
      <c r="M39" s="180"/>
      <c r="N39" s="180"/>
      <c r="O39" s="180"/>
      <c r="P39" s="181"/>
    </row>
    <row r="40" spans="1:19" x14ac:dyDescent="0.25">
      <c r="A40" s="78" t="s">
        <v>98</v>
      </c>
      <c r="B40" s="98"/>
      <c r="C40" s="173" t="s">
        <v>100</v>
      </c>
      <c r="D40" s="174"/>
      <c r="E40" s="174"/>
      <c r="F40" s="174"/>
      <c r="G40" s="174"/>
      <c r="H40" s="174"/>
      <c r="I40" s="174"/>
      <c r="J40" s="174"/>
      <c r="K40" s="174"/>
      <c r="L40" s="174"/>
      <c r="M40" s="174"/>
      <c r="N40" s="174"/>
      <c r="O40" s="174"/>
      <c r="P40" s="175"/>
    </row>
    <row r="41" spans="1:19" x14ac:dyDescent="0.25">
      <c r="A41" s="78" t="s">
        <v>96</v>
      </c>
      <c r="B41" s="99"/>
      <c r="C41" s="173" t="s">
        <v>110</v>
      </c>
      <c r="D41" s="174"/>
      <c r="E41" s="174"/>
      <c r="F41" s="174"/>
      <c r="G41" s="174"/>
      <c r="H41" s="174"/>
      <c r="I41" s="174"/>
      <c r="J41" s="174"/>
      <c r="K41" s="174"/>
      <c r="L41" s="174"/>
      <c r="M41" s="174"/>
      <c r="N41" s="174"/>
      <c r="O41" s="174"/>
      <c r="P41" s="175"/>
    </row>
    <row r="42" spans="1:19" ht="48" customHeight="1" x14ac:dyDescent="0.25">
      <c r="A42" s="50" t="s">
        <v>73</v>
      </c>
      <c r="B42" s="97">
        <f>IF(B40 &lt;&gt; 0,+B36-(B30+B40),+IF(B41 &lt;&gt; 0,+B36+(B41-B30),0))</f>
        <v>0</v>
      </c>
      <c r="C42" s="146" t="s">
        <v>82</v>
      </c>
      <c r="D42" s="147"/>
      <c r="E42" s="147"/>
      <c r="F42" s="147"/>
      <c r="G42" s="147"/>
      <c r="H42" s="147"/>
      <c r="I42" s="147"/>
      <c r="J42" s="147"/>
      <c r="K42" s="147"/>
      <c r="L42" s="147"/>
      <c r="M42" s="147"/>
      <c r="N42" s="147"/>
      <c r="O42" s="147"/>
      <c r="P42" s="182"/>
    </row>
    <row r="43" spans="1:19" x14ac:dyDescent="0.25">
      <c r="A43" s="49" t="s">
        <v>69</v>
      </c>
      <c r="B43" s="79">
        <f>ROUND(+(I30-B30)/12,2)</f>
        <v>0</v>
      </c>
      <c r="C43" s="131" t="s">
        <v>74</v>
      </c>
      <c r="D43" s="176"/>
      <c r="E43" s="176"/>
      <c r="F43" s="176"/>
      <c r="G43" s="176"/>
      <c r="H43" s="176"/>
      <c r="I43" s="176"/>
      <c r="J43" s="176"/>
      <c r="K43" s="176"/>
      <c r="L43" s="176"/>
      <c r="M43" s="176"/>
      <c r="N43" s="176"/>
      <c r="O43" s="176"/>
      <c r="P43" s="177"/>
    </row>
    <row r="44" spans="1:19" x14ac:dyDescent="0.25">
      <c r="A44" s="51" t="s">
        <v>70</v>
      </c>
      <c r="B44" s="80" t="e">
        <f>ROUND(B42/B43,0)</f>
        <v>#DIV/0!</v>
      </c>
      <c r="C44" s="131" t="s">
        <v>83</v>
      </c>
      <c r="D44" s="133"/>
      <c r="E44" s="133"/>
      <c r="F44" s="133"/>
      <c r="G44" s="133"/>
      <c r="H44" s="133"/>
      <c r="I44" s="133"/>
      <c r="J44" s="133"/>
      <c r="K44" s="133"/>
      <c r="L44" s="133"/>
      <c r="M44" s="133"/>
      <c r="N44" s="133"/>
      <c r="O44" s="133"/>
      <c r="P44" s="160"/>
    </row>
    <row r="45" spans="1:19" ht="15.75" thickBot="1" x14ac:dyDescent="0.3">
      <c r="A45" s="48" t="s">
        <v>91</v>
      </c>
      <c r="B45" s="100" t="e">
        <f>B27+(LOOKUP(B44,A55:B66)/1440)</f>
        <v>#DIV/0!</v>
      </c>
      <c r="C45" s="161" t="s">
        <v>106</v>
      </c>
      <c r="D45" s="162"/>
      <c r="E45" s="162"/>
      <c r="F45" s="162"/>
      <c r="G45" s="162"/>
      <c r="H45" s="162"/>
      <c r="I45" s="162"/>
      <c r="J45" s="162"/>
      <c r="K45" s="162"/>
      <c r="L45" s="162"/>
      <c r="M45" s="162"/>
      <c r="N45" s="162"/>
      <c r="O45" s="162"/>
      <c r="P45" s="163"/>
    </row>
    <row r="46" spans="1:19" ht="15.75" thickTop="1" x14ac:dyDescent="0.25">
      <c r="A46" s="178" t="s">
        <v>80</v>
      </c>
      <c r="B46" s="180"/>
      <c r="C46" s="180"/>
      <c r="D46" s="180"/>
      <c r="E46" s="180"/>
      <c r="F46" s="180"/>
      <c r="G46" s="180"/>
      <c r="H46" s="180"/>
      <c r="I46" s="180"/>
      <c r="J46" s="180"/>
      <c r="K46" s="180"/>
      <c r="L46" s="180"/>
      <c r="M46" s="180"/>
      <c r="N46" s="180"/>
      <c r="O46" s="180"/>
      <c r="P46" s="181"/>
    </row>
    <row r="47" spans="1:19" ht="48" customHeight="1" x14ac:dyDescent="0.25">
      <c r="A47" s="50" t="s">
        <v>77</v>
      </c>
      <c r="B47" s="97">
        <f>IF(B40&lt;&gt;0,(+I30+B40)-B33)+IF(B41&lt;&gt;0,+I30-(B41+B33),0)</f>
        <v>0</v>
      </c>
      <c r="C47" s="146" t="s">
        <v>92</v>
      </c>
      <c r="D47" s="147"/>
      <c r="E47" s="147"/>
      <c r="F47" s="147"/>
      <c r="G47" s="147"/>
      <c r="H47" s="147"/>
      <c r="I47" s="147"/>
      <c r="J47" s="147"/>
      <c r="K47" s="147"/>
      <c r="L47" s="147"/>
      <c r="M47" s="147"/>
      <c r="N47" s="147"/>
      <c r="O47" s="147"/>
      <c r="P47" s="182"/>
      <c r="R47"/>
      <c r="S47"/>
    </row>
    <row r="48" spans="1:19" x14ac:dyDescent="0.25">
      <c r="A48" s="49" t="s">
        <v>78</v>
      </c>
      <c r="B48" s="79">
        <f>ROUND(+(I30-P30)/12,2)</f>
        <v>0</v>
      </c>
      <c r="C48" s="131" t="s">
        <v>74</v>
      </c>
      <c r="D48" s="176"/>
      <c r="E48" s="176"/>
      <c r="F48" s="176"/>
      <c r="G48" s="176"/>
      <c r="H48" s="176"/>
      <c r="I48" s="176"/>
      <c r="J48" s="176"/>
      <c r="K48" s="176"/>
      <c r="L48" s="176"/>
      <c r="M48" s="176"/>
      <c r="N48" s="176"/>
      <c r="O48" s="176"/>
      <c r="P48" s="177"/>
      <c r="R48"/>
      <c r="S48"/>
    </row>
    <row r="49" spans="1:19" x14ac:dyDescent="0.25">
      <c r="A49" s="51" t="s">
        <v>70</v>
      </c>
      <c r="B49" s="80" t="e">
        <f>ROUND(B47/B48,0)</f>
        <v>#DIV/0!</v>
      </c>
      <c r="C49" s="131" t="s">
        <v>83</v>
      </c>
      <c r="D49" s="133"/>
      <c r="E49" s="133"/>
      <c r="F49" s="133"/>
      <c r="G49" s="133"/>
      <c r="H49" s="133"/>
      <c r="I49" s="133"/>
      <c r="J49" s="133"/>
      <c r="K49" s="133"/>
      <c r="L49" s="133"/>
      <c r="M49" s="133"/>
      <c r="N49" s="133"/>
      <c r="O49" s="133"/>
      <c r="P49" s="160"/>
      <c r="R49"/>
      <c r="S49"/>
    </row>
    <row r="50" spans="1:19" ht="24.75" thickBot="1" x14ac:dyDescent="0.3">
      <c r="A50" s="48" t="s">
        <v>86</v>
      </c>
      <c r="B50" s="100" t="e">
        <f>I27+(LOOKUP(B49,A55:B66)/1440)</f>
        <v>#DIV/0!</v>
      </c>
      <c r="C50" s="161" t="s">
        <v>107</v>
      </c>
      <c r="D50" s="162"/>
      <c r="E50" s="162"/>
      <c r="F50" s="162"/>
      <c r="G50" s="162"/>
      <c r="H50" s="162"/>
      <c r="I50" s="162"/>
      <c r="J50" s="162"/>
      <c r="K50" s="162"/>
      <c r="L50" s="162"/>
      <c r="M50" s="162"/>
      <c r="N50" s="162"/>
      <c r="O50" s="162"/>
      <c r="P50" s="163"/>
      <c r="R50"/>
      <c r="S50"/>
    </row>
    <row r="51" spans="1:19" ht="45" customHeight="1" thickTop="1" thickBot="1" x14ac:dyDescent="0.3">
      <c r="A51" s="170" t="s">
        <v>120</v>
      </c>
      <c r="B51" s="171"/>
      <c r="C51" s="171"/>
      <c r="D51" s="171"/>
      <c r="E51" s="171"/>
      <c r="F51" s="171"/>
      <c r="G51" s="171"/>
      <c r="H51" s="171"/>
      <c r="I51" s="171"/>
      <c r="J51" s="171"/>
      <c r="K51" s="171"/>
      <c r="L51" s="171"/>
      <c r="M51" s="171"/>
      <c r="N51" s="171"/>
      <c r="O51" s="171"/>
      <c r="P51" s="172"/>
      <c r="R51"/>
      <c r="S51"/>
    </row>
    <row r="52" spans="1:19" ht="15.75" thickTop="1" x14ac:dyDescent="0.25">
      <c r="A52" s="28"/>
      <c r="B52" s="28"/>
      <c r="C52" s="28"/>
      <c r="D52" s="28"/>
      <c r="E52" s="28"/>
      <c r="F52" s="28"/>
      <c r="G52" s="28"/>
      <c r="H52" s="28"/>
      <c r="I52" s="28"/>
      <c r="J52" s="28"/>
      <c r="K52" s="28"/>
      <c r="L52" s="28"/>
      <c r="M52" s="28"/>
      <c r="N52" s="28"/>
      <c r="O52" s="28"/>
      <c r="P52" s="28"/>
      <c r="Q52"/>
      <c r="R52"/>
      <c r="S52"/>
    </row>
    <row r="53" spans="1:19" ht="24" x14ac:dyDescent="0.25">
      <c r="A53" s="101" t="s">
        <v>101</v>
      </c>
      <c r="B53" s="102"/>
      <c r="C53" s="28"/>
      <c r="D53" s="28"/>
      <c r="E53" s="28"/>
      <c r="F53" s="28"/>
      <c r="G53" s="28"/>
      <c r="H53" s="28"/>
      <c r="I53" s="28"/>
      <c r="J53" s="28"/>
      <c r="K53" s="28"/>
      <c r="L53" s="28"/>
      <c r="M53" s="28"/>
      <c r="N53" s="28"/>
      <c r="O53" s="28"/>
      <c r="P53" s="28"/>
      <c r="Q53"/>
      <c r="R53"/>
      <c r="S53"/>
    </row>
    <row r="54" spans="1:19" x14ac:dyDescent="0.25">
      <c r="A54" s="103" t="s">
        <v>97</v>
      </c>
      <c r="B54" s="104" t="s">
        <v>99</v>
      </c>
      <c r="C54" s="28"/>
      <c r="D54" s="28"/>
      <c r="E54" s="28"/>
      <c r="F54" s="28"/>
      <c r="G54" s="28"/>
      <c r="H54" s="28"/>
      <c r="I54" s="28"/>
      <c r="J54" s="28"/>
      <c r="K54" s="28"/>
      <c r="L54" s="28"/>
      <c r="M54" s="28"/>
      <c r="N54" s="28"/>
      <c r="O54" s="28"/>
      <c r="P54" s="28"/>
      <c r="Q54"/>
      <c r="R54"/>
      <c r="S54"/>
    </row>
    <row r="55" spans="1:19" x14ac:dyDescent="0.25">
      <c r="A55" s="105">
        <v>1</v>
      </c>
      <c r="B55" s="106">
        <v>60</v>
      </c>
      <c r="C55" s="28"/>
      <c r="D55" s="28"/>
      <c r="E55" s="28"/>
      <c r="F55" s="28"/>
      <c r="G55" s="28"/>
      <c r="H55" s="28"/>
      <c r="I55" s="28"/>
      <c r="J55" s="28"/>
      <c r="K55" s="28"/>
      <c r="L55" s="28"/>
      <c r="M55" s="28"/>
      <c r="N55" s="28"/>
      <c r="O55" s="28"/>
      <c r="P55" s="28"/>
      <c r="Q55"/>
      <c r="R55"/>
      <c r="S55"/>
    </row>
    <row r="56" spans="1:19" x14ac:dyDescent="0.25">
      <c r="A56" s="105">
        <v>2</v>
      </c>
      <c r="B56" s="106">
        <v>90</v>
      </c>
      <c r="C56" s="28"/>
      <c r="D56" s="28"/>
      <c r="E56" s="28"/>
      <c r="F56" s="28"/>
      <c r="G56" s="28"/>
      <c r="H56" s="28"/>
      <c r="I56" s="28"/>
      <c r="J56" s="28"/>
      <c r="K56" s="28"/>
      <c r="L56" s="28"/>
      <c r="M56" s="28"/>
      <c r="N56" s="28"/>
      <c r="O56" s="28"/>
      <c r="P56" s="28"/>
      <c r="Q56"/>
      <c r="R56"/>
      <c r="S56"/>
    </row>
    <row r="57" spans="1:19" x14ac:dyDescent="0.25">
      <c r="A57" s="105">
        <v>3</v>
      </c>
      <c r="B57" s="106">
        <v>120</v>
      </c>
      <c r="C57" s="28"/>
      <c r="D57" s="28"/>
      <c r="E57" s="28"/>
      <c r="F57" s="28"/>
      <c r="G57" s="28"/>
      <c r="H57" s="28"/>
      <c r="I57" s="28"/>
      <c r="J57" s="28"/>
      <c r="K57" s="28"/>
      <c r="L57" s="28"/>
      <c r="M57" s="28"/>
      <c r="N57" s="28"/>
      <c r="O57" s="28"/>
      <c r="P57" s="28"/>
      <c r="Q57"/>
      <c r="R57"/>
      <c r="S57"/>
    </row>
    <row r="58" spans="1:19" x14ac:dyDescent="0.25">
      <c r="A58" s="105">
        <v>4</v>
      </c>
      <c r="B58" s="106">
        <v>140</v>
      </c>
      <c r="C58" s="28"/>
      <c r="D58" s="28"/>
      <c r="E58" s="28"/>
      <c r="F58" s="28"/>
      <c r="G58" s="28"/>
      <c r="H58" s="28"/>
      <c r="I58" s="28"/>
      <c r="J58" s="28"/>
      <c r="K58" s="28"/>
      <c r="L58" s="28"/>
      <c r="M58" s="28"/>
      <c r="N58" s="28"/>
      <c r="O58" s="28"/>
      <c r="P58" s="28"/>
      <c r="Q58"/>
      <c r="R58"/>
      <c r="S58"/>
    </row>
    <row r="59" spans="1:19" x14ac:dyDescent="0.25">
      <c r="A59" s="105">
        <v>5</v>
      </c>
      <c r="B59" s="106">
        <v>160</v>
      </c>
      <c r="C59" s="28"/>
      <c r="D59" s="28"/>
      <c r="E59" s="28"/>
      <c r="F59" s="28"/>
      <c r="G59" s="28"/>
      <c r="H59" s="28"/>
      <c r="I59" s="28"/>
      <c r="J59" s="28"/>
      <c r="K59" s="28"/>
      <c r="L59" s="28"/>
      <c r="M59" s="28"/>
      <c r="N59" s="28"/>
      <c r="O59" s="28"/>
      <c r="P59" s="28"/>
      <c r="Q59"/>
      <c r="R59"/>
      <c r="S59"/>
    </row>
    <row r="60" spans="1:19" x14ac:dyDescent="0.25">
      <c r="A60" s="105">
        <v>6</v>
      </c>
      <c r="B60" s="106">
        <v>180</v>
      </c>
      <c r="C60" s="28"/>
      <c r="D60" s="28"/>
      <c r="E60" s="28"/>
      <c r="F60" s="28"/>
      <c r="G60" s="28"/>
      <c r="H60" s="28"/>
      <c r="I60" s="28"/>
      <c r="J60" s="28"/>
      <c r="K60" s="28"/>
      <c r="L60" s="28"/>
      <c r="M60" s="28"/>
      <c r="N60" s="28"/>
      <c r="O60" s="28"/>
      <c r="P60" s="28"/>
      <c r="Q60"/>
      <c r="R60"/>
      <c r="S60"/>
    </row>
    <row r="61" spans="1:19" x14ac:dyDescent="0.25">
      <c r="A61" s="105">
        <v>7</v>
      </c>
      <c r="B61" s="106">
        <v>200</v>
      </c>
      <c r="C61" s="28"/>
      <c r="D61" s="28"/>
      <c r="E61" s="28"/>
      <c r="F61" s="28"/>
      <c r="G61" s="28"/>
      <c r="H61" s="28"/>
      <c r="I61" s="28"/>
      <c r="J61" s="28"/>
      <c r="K61" s="28"/>
      <c r="L61" s="28"/>
      <c r="M61" s="28"/>
      <c r="N61" s="28"/>
      <c r="O61" s="28"/>
      <c r="P61" s="28"/>
      <c r="Q61"/>
      <c r="R61"/>
      <c r="S61"/>
    </row>
    <row r="62" spans="1:19" x14ac:dyDescent="0.25">
      <c r="A62" s="105">
        <v>8</v>
      </c>
      <c r="B62" s="106">
        <v>220</v>
      </c>
      <c r="C62" s="28"/>
      <c r="D62" s="28"/>
      <c r="E62" s="28"/>
      <c r="F62" s="28"/>
      <c r="G62" s="28"/>
      <c r="H62" s="28"/>
      <c r="I62" s="28"/>
      <c r="J62" s="28"/>
      <c r="K62" s="28"/>
      <c r="L62" s="28"/>
      <c r="M62" s="28"/>
      <c r="N62" s="28"/>
      <c r="O62" s="28"/>
      <c r="P62" s="28"/>
      <c r="Q62"/>
      <c r="R62"/>
      <c r="S62"/>
    </row>
    <row r="63" spans="1:19" x14ac:dyDescent="0.25">
      <c r="A63" s="105">
        <v>9</v>
      </c>
      <c r="B63" s="106">
        <v>240</v>
      </c>
      <c r="C63" s="28"/>
      <c r="D63" s="28"/>
      <c r="E63" s="28"/>
      <c r="F63" s="28"/>
      <c r="G63" s="28"/>
      <c r="H63" s="28"/>
      <c r="I63" s="28"/>
      <c r="J63" s="28"/>
      <c r="K63" s="28"/>
      <c r="L63" s="28"/>
      <c r="M63" s="28"/>
      <c r="N63" s="28"/>
      <c r="O63" s="28"/>
      <c r="P63" s="28"/>
      <c r="Q63"/>
      <c r="R63"/>
      <c r="S63"/>
    </row>
    <row r="64" spans="1:19" x14ac:dyDescent="0.25">
      <c r="A64" s="105">
        <v>10</v>
      </c>
      <c r="B64" s="106">
        <v>270</v>
      </c>
      <c r="C64" s="28"/>
      <c r="D64" s="28"/>
      <c r="E64" s="28"/>
      <c r="F64" s="28"/>
      <c r="G64" s="28"/>
      <c r="H64" s="28"/>
      <c r="I64" s="28"/>
      <c r="J64" s="28"/>
      <c r="K64" s="28"/>
      <c r="L64" s="28"/>
      <c r="M64" s="28"/>
      <c r="N64" s="28"/>
      <c r="O64" s="28"/>
      <c r="P64" s="28"/>
      <c r="Q64"/>
      <c r="R64"/>
      <c r="S64"/>
    </row>
    <row r="65" spans="1:19" x14ac:dyDescent="0.25">
      <c r="A65" s="105">
        <v>11</v>
      </c>
      <c r="B65" s="106">
        <v>300</v>
      </c>
      <c r="C65" s="28"/>
      <c r="D65" s="28"/>
      <c r="E65" s="28"/>
      <c r="F65" s="28"/>
      <c r="G65" s="28"/>
      <c r="H65" s="28"/>
      <c r="I65" s="28"/>
      <c r="J65" s="28"/>
      <c r="K65" s="28"/>
      <c r="L65" s="28"/>
      <c r="M65" s="28"/>
      <c r="N65" s="28"/>
      <c r="O65" s="28"/>
      <c r="P65" s="28"/>
      <c r="Q65"/>
      <c r="R65"/>
      <c r="S65"/>
    </row>
    <row r="66" spans="1:19" x14ac:dyDescent="0.25">
      <c r="A66" s="107">
        <v>12</v>
      </c>
      <c r="B66" s="108">
        <v>360</v>
      </c>
      <c r="C66" s="28"/>
      <c r="D66" s="28"/>
      <c r="E66" s="28"/>
      <c r="F66" s="28"/>
      <c r="G66" s="28"/>
      <c r="H66" s="28"/>
      <c r="I66" s="28"/>
      <c r="J66" s="28"/>
      <c r="K66" s="28"/>
      <c r="L66" s="28"/>
      <c r="M66" s="28"/>
      <c r="N66" s="28"/>
      <c r="O66" s="28"/>
      <c r="P66" s="28"/>
      <c r="Q66"/>
      <c r="R66"/>
      <c r="S66"/>
    </row>
  </sheetData>
  <mergeCells count="78">
    <mergeCell ref="B4:P4"/>
    <mergeCell ref="D5:E5"/>
    <mergeCell ref="F5:G5"/>
    <mergeCell ref="H5:I5"/>
    <mergeCell ref="J5:K5"/>
    <mergeCell ref="L5:P5"/>
    <mergeCell ref="B5:C5"/>
    <mergeCell ref="B1:G1"/>
    <mergeCell ref="H1:I1"/>
    <mergeCell ref="J1:P1"/>
    <mergeCell ref="B2:P2"/>
    <mergeCell ref="B3:P3"/>
    <mergeCell ref="B12:P12"/>
    <mergeCell ref="B6:C6"/>
    <mergeCell ref="D6:E6"/>
    <mergeCell ref="F6:G6"/>
    <mergeCell ref="H6:I6"/>
    <mergeCell ref="J6:K6"/>
    <mergeCell ref="L6:P6"/>
    <mergeCell ref="B7:P7"/>
    <mergeCell ref="B8:P8"/>
    <mergeCell ref="B9:P9"/>
    <mergeCell ref="B10:P10"/>
    <mergeCell ref="B11:P11"/>
    <mergeCell ref="B13:P13"/>
    <mergeCell ref="B14:D14"/>
    <mergeCell ref="E14:G14"/>
    <mergeCell ref="H14:J14"/>
    <mergeCell ref="K14:M14"/>
    <mergeCell ref="N14:P14"/>
    <mergeCell ref="B16:D16"/>
    <mergeCell ref="E16:G16"/>
    <mergeCell ref="H16:J16"/>
    <mergeCell ref="K16:M16"/>
    <mergeCell ref="N16:P16"/>
    <mergeCell ref="B15:D15"/>
    <mergeCell ref="E15:G15"/>
    <mergeCell ref="H15:J15"/>
    <mergeCell ref="K15:M15"/>
    <mergeCell ref="N15:P15"/>
    <mergeCell ref="B18:D18"/>
    <mergeCell ref="E18:G18"/>
    <mergeCell ref="H18:J18"/>
    <mergeCell ref="K18:M18"/>
    <mergeCell ref="N18:P18"/>
    <mergeCell ref="B17:D17"/>
    <mergeCell ref="E17:G17"/>
    <mergeCell ref="H17:J17"/>
    <mergeCell ref="K17:M17"/>
    <mergeCell ref="N17:P17"/>
    <mergeCell ref="A39:P39"/>
    <mergeCell ref="B19:D19"/>
    <mergeCell ref="E19:G19"/>
    <mergeCell ref="H19:J19"/>
    <mergeCell ref="K19:M19"/>
    <mergeCell ref="N19:P19"/>
    <mergeCell ref="B20:D20"/>
    <mergeCell ref="E20:G20"/>
    <mergeCell ref="H20:J20"/>
    <mergeCell ref="K20:M20"/>
    <mergeCell ref="N20:P20"/>
    <mergeCell ref="A21:P21"/>
    <mergeCell ref="A35:P35"/>
    <mergeCell ref="C36:P36"/>
    <mergeCell ref="C37:P37"/>
    <mergeCell ref="C38:P38"/>
    <mergeCell ref="A51:P51"/>
    <mergeCell ref="C40:P40"/>
    <mergeCell ref="C41:P41"/>
    <mergeCell ref="C42:P42"/>
    <mergeCell ref="C43:P43"/>
    <mergeCell ref="C44:P44"/>
    <mergeCell ref="C45:P45"/>
    <mergeCell ref="A46:P46"/>
    <mergeCell ref="C47:P47"/>
    <mergeCell ref="C48:P48"/>
    <mergeCell ref="C49:P49"/>
    <mergeCell ref="C50:P50"/>
  </mergeCells>
  <pageMargins left="0.31496062992125984" right="0.31496062992125984" top="0.35433070866141736" bottom="0.35433070866141736" header="0" footer="0"/>
  <pageSetup paperSize="9" scale="6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zoomScale="90" zoomScaleNormal="90" workbookViewId="0"/>
  </sheetViews>
  <sheetFormatPr baseColWidth="10" defaultRowHeight="15" x14ac:dyDescent="0.25"/>
  <cols>
    <col min="1" max="1" width="34.85546875" style="29" bestFit="1" customWidth="1"/>
    <col min="2" max="16" width="7.85546875" style="116" customWidth="1"/>
    <col min="17" max="19" width="9.140625" style="28" customWidth="1"/>
    <col min="20" max="256" width="9.140625" customWidth="1"/>
  </cols>
  <sheetData>
    <row r="1" spans="1:16" ht="15.75" x14ac:dyDescent="0.25">
      <c r="A1" s="31" t="s">
        <v>119</v>
      </c>
      <c r="B1" s="131"/>
      <c r="C1" s="133"/>
      <c r="D1" s="133"/>
      <c r="E1" s="133"/>
      <c r="F1" s="133"/>
      <c r="G1" s="133"/>
      <c r="H1" s="131" t="s">
        <v>76</v>
      </c>
      <c r="I1" s="132"/>
      <c r="J1" s="133"/>
      <c r="K1" s="133"/>
      <c r="L1" s="133"/>
      <c r="M1" s="133"/>
      <c r="N1" s="133"/>
      <c r="O1" s="133"/>
      <c r="P1" s="132"/>
    </row>
    <row r="2" spans="1:16" x14ac:dyDescent="0.25">
      <c r="A2" s="4" t="s">
        <v>12</v>
      </c>
      <c r="B2" s="131"/>
      <c r="C2" s="133"/>
      <c r="D2" s="133"/>
      <c r="E2" s="133"/>
      <c r="F2" s="133"/>
      <c r="G2" s="133"/>
      <c r="H2" s="133"/>
      <c r="I2" s="133"/>
      <c r="J2" s="133"/>
      <c r="K2" s="133"/>
      <c r="L2" s="133"/>
      <c r="M2" s="133"/>
      <c r="N2" s="133"/>
      <c r="O2" s="133"/>
      <c r="P2" s="132"/>
    </row>
    <row r="3" spans="1:16" x14ac:dyDescent="0.25">
      <c r="A3" s="4" t="s">
        <v>32</v>
      </c>
      <c r="B3" s="131"/>
      <c r="C3" s="133"/>
      <c r="D3" s="133"/>
      <c r="E3" s="133"/>
      <c r="F3" s="133"/>
      <c r="G3" s="133"/>
      <c r="H3" s="133"/>
      <c r="I3" s="133"/>
      <c r="J3" s="133"/>
      <c r="K3" s="133"/>
      <c r="L3" s="133"/>
      <c r="M3" s="133"/>
      <c r="N3" s="133"/>
      <c r="O3" s="133"/>
      <c r="P3" s="132"/>
    </row>
    <row r="4" spans="1:16" x14ac:dyDescent="0.25">
      <c r="A4" s="4" t="s">
        <v>33</v>
      </c>
      <c r="B4" s="131"/>
      <c r="C4" s="133"/>
      <c r="D4" s="133"/>
      <c r="E4" s="133"/>
      <c r="F4" s="133"/>
      <c r="G4" s="133"/>
      <c r="H4" s="133"/>
      <c r="I4" s="133"/>
      <c r="J4" s="133"/>
      <c r="K4" s="133"/>
      <c r="L4" s="133"/>
      <c r="M4" s="133"/>
      <c r="N4" s="133"/>
      <c r="O4" s="133"/>
      <c r="P4" s="132"/>
    </row>
    <row r="5" spans="1:16" x14ac:dyDescent="0.25">
      <c r="A5" s="11" t="s">
        <v>51</v>
      </c>
      <c r="B5" s="137" t="s">
        <v>53</v>
      </c>
      <c r="C5" s="137"/>
      <c r="D5" s="137"/>
      <c r="E5" s="137"/>
      <c r="F5" s="137" t="s">
        <v>34</v>
      </c>
      <c r="G5" s="137"/>
      <c r="H5" s="137"/>
      <c r="I5" s="137"/>
      <c r="J5" s="137" t="s">
        <v>54</v>
      </c>
      <c r="K5" s="137"/>
      <c r="L5" s="137"/>
      <c r="M5" s="137"/>
      <c r="N5" s="137"/>
      <c r="O5" s="137"/>
      <c r="P5" s="137"/>
    </row>
    <row r="6" spans="1:16" x14ac:dyDescent="0.25">
      <c r="A6" s="11" t="s">
        <v>52</v>
      </c>
      <c r="B6" s="137" t="s">
        <v>53</v>
      </c>
      <c r="C6" s="137"/>
      <c r="D6" s="137"/>
      <c r="E6" s="137"/>
      <c r="F6" s="137" t="s">
        <v>34</v>
      </c>
      <c r="G6" s="137"/>
      <c r="H6" s="137"/>
      <c r="I6" s="137"/>
      <c r="J6" s="137" t="s">
        <v>54</v>
      </c>
      <c r="K6" s="137"/>
      <c r="L6" s="137"/>
      <c r="M6" s="137"/>
      <c r="N6" s="137"/>
      <c r="O6" s="137"/>
      <c r="P6" s="137"/>
    </row>
    <row r="7" spans="1:16" ht="45" customHeight="1" x14ac:dyDescent="0.25">
      <c r="A7" s="4" t="s">
        <v>55</v>
      </c>
      <c r="B7" s="149"/>
      <c r="C7" s="150"/>
      <c r="D7" s="150"/>
      <c r="E7" s="150"/>
      <c r="F7" s="150"/>
      <c r="G7" s="150"/>
      <c r="H7" s="150"/>
      <c r="I7" s="150"/>
      <c r="J7" s="150"/>
      <c r="K7" s="150"/>
      <c r="L7" s="150"/>
      <c r="M7" s="150"/>
      <c r="N7" s="150"/>
      <c r="O7" s="150"/>
      <c r="P7" s="151"/>
    </row>
    <row r="8" spans="1:16" ht="45" customHeight="1" x14ac:dyDescent="0.25">
      <c r="A8" s="52" t="s">
        <v>25</v>
      </c>
      <c r="B8" s="149"/>
      <c r="C8" s="150"/>
      <c r="D8" s="150"/>
      <c r="E8" s="150"/>
      <c r="F8" s="150"/>
      <c r="G8" s="150"/>
      <c r="H8" s="150"/>
      <c r="I8" s="150"/>
      <c r="J8" s="150"/>
      <c r="K8" s="150"/>
      <c r="L8" s="150"/>
      <c r="M8" s="150"/>
      <c r="N8" s="150"/>
      <c r="O8" s="150"/>
      <c r="P8" s="151"/>
    </row>
    <row r="9" spans="1:16" ht="96" x14ac:dyDescent="0.25">
      <c r="A9" s="130" t="s">
        <v>126</v>
      </c>
      <c r="B9" s="143"/>
      <c r="C9" s="144"/>
      <c r="D9" s="144"/>
      <c r="E9" s="144"/>
      <c r="F9" s="144"/>
      <c r="G9" s="144"/>
      <c r="H9" s="144"/>
      <c r="I9" s="144"/>
      <c r="J9" s="144"/>
      <c r="K9" s="144"/>
      <c r="L9" s="144"/>
      <c r="M9" s="144"/>
      <c r="N9" s="144"/>
      <c r="O9" s="144"/>
      <c r="P9" s="145"/>
    </row>
    <row r="10" spans="1:16" ht="90" customHeight="1" x14ac:dyDescent="0.25">
      <c r="A10" s="56"/>
      <c r="B10" s="140"/>
      <c r="C10" s="141"/>
      <c r="D10" s="141"/>
      <c r="E10" s="141"/>
      <c r="F10" s="141"/>
      <c r="G10" s="141"/>
      <c r="H10" s="141"/>
      <c r="I10" s="141"/>
      <c r="J10" s="141"/>
      <c r="K10" s="141"/>
      <c r="L10" s="141"/>
      <c r="M10" s="141"/>
      <c r="N10" s="141"/>
      <c r="O10" s="141"/>
      <c r="P10" s="142"/>
    </row>
    <row r="11" spans="1:16" ht="57" customHeight="1" x14ac:dyDescent="0.25">
      <c r="A11" s="56"/>
      <c r="B11" s="140"/>
      <c r="C11" s="141"/>
      <c r="D11" s="141"/>
      <c r="E11" s="141"/>
      <c r="F11" s="141"/>
      <c r="G11" s="141"/>
      <c r="H11" s="141"/>
      <c r="I11" s="141"/>
      <c r="J11" s="141"/>
      <c r="K11" s="141"/>
      <c r="L11" s="141"/>
      <c r="M11" s="141"/>
      <c r="N11" s="141"/>
      <c r="O11" s="141"/>
      <c r="P11" s="142"/>
    </row>
    <row r="12" spans="1:16" ht="57" customHeight="1" x14ac:dyDescent="0.25">
      <c r="A12" s="56"/>
      <c r="B12" s="140"/>
      <c r="C12" s="141"/>
      <c r="D12" s="141"/>
      <c r="E12" s="141"/>
      <c r="F12" s="141"/>
      <c r="G12" s="141"/>
      <c r="H12" s="141"/>
      <c r="I12" s="141"/>
      <c r="J12" s="141"/>
      <c r="K12" s="141"/>
      <c r="L12" s="141"/>
      <c r="M12" s="141"/>
      <c r="N12" s="141"/>
      <c r="O12" s="141"/>
      <c r="P12" s="142"/>
    </row>
    <row r="13" spans="1:16" ht="57" customHeight="1" x14ac:dyDescent="0.25">
      <c r="A13" s="55"/>
      <c r="B13" s="146"/>
      <c r="C13" s="147"/>
      <c r="D13" s="147"/>
      <c r="E13" s="147"/>
      <c r="F13" s="147"/>
      <c r="G13" s="147"/>
      <c r="H13" s="147"/>
      <c r="I13" s="147"/>
      <c r="J13" s="147"/>
      <c r="K13" s="147"/>
      <c r="L13" s="147"/>
      <c r="M13" s="147"/>
      <c r="N13" s="147"/>
      <c r="O13" s="147"/>
      <c r="P13" s="148"/>
    </row>
    <row r="14" spans="1:16" x14ac:dyDescent="0.25">
      <c r="A14" s="30" t="s">
        <v>3</v>
      </c>
      <c r="B14" s="139">
        <v>1</v>
      </c>
      <c r="C14" s="139"/>
      <c r="D14" s="139"/>
      <c r="E14" s="139">
        <v>2</v>
      </c>
      <c r="F14" s="139"/>
      <c r="G14" s="139"/>
      <c r="H14" s="139">
        <v>3</v>
      </c>
      <c r="I14" s="139"/>
      <c r="J14" s="139"/>
      <c r="K14" s="139">
        <v>4</v>
      </c>
      <c r="L14" s="139"/>
      <c r="M14" s="139"/>
      <c r="N14" s="154">
        <v>5</v>
      </c>
      <c r="O14" s="155"/>
      <c r="P14" s="156"/>
    </row>
    <row r="15" spans="1:16" x14ac:dyDescent="0.25">
      <c r="A15" s="76" t="s">
        <v>16</v>
      </c>
      <c r="B15" s="138"/>
      <c r="C15" s="138"/>
      <c r="D15" s="138"/>
      <c r="E15" s="138"/>
      <c r="F15" s="138"/>
      <c r="G15" s="138"/>
      <c r="H15" s="137"/>
      <c r="I15" s="137"/>
      <c r="J15" s="137"/>
      <c r="K15" s="137"/>
      <c r="L15" s="137"/>
      <c r="M15" s="137"/>
      <c r="N15" s="137"/>
      <c r="O15" s="137"/>
      <c r="P15" s="137"/>
    </row>
    <row r="16" spans="1:16" x14ac:dyDescent="0.25">
      <c r="A16" s="76" t="s">
        <v>63</v>
      </c>
      <c r="B16" s="138"/>
      <c r="C16" s="138"/>
      <c r="D16" s="138"/>
      <c r="E16" s="138"/>
      <c r="F16" s="138"/>
      <c r="G16" s="138"/>
      <c r="H16" s="137"/>
      <c r="I16" s="137"/>
      <c r="J16" s="137"/>
      <c r="K16" s="137"/>
      <c r="L16" s="137"/>
      <c r="M16" s="137"/>
      <c r="N16" s="137"/>
      <c r="O16" s="137"/>
      <c r="P16" s="137"/>
    </row>
    <row r="17" spans="1:22" x14ac:dyDescent="0.25">
      <c r="A17" s="76" t="s">
        <v>64</v>
      </c>
      <c r="B17" s="183"/>
      <c r="C17" s="184"/>
      <c r="D17" s="185"/>
      <c r="E17" s="183"/>
      <c r="F17" s="184"/>
      <c r="G17" s="185"/>
      <c r="H17" s="131"/>
      <c r="I17" s="133"/>
      <c r="J17" s="132"/>
      <c r="K17" s="131"/>
      <c r="L17" s="133"/>
      <c r="M17" s="132"/>
      <c r="N17" s="131"/>
      <c r="O17" s="133"/>
      <c r="P17" s="132"/>
    </row>
    <row r="18" spans="1:22" x14ac:dyDescent="0.25">
      <c r="A18" s="76" t="s">
        <v>21</v>
      </c>
      <c r="B18" s="138"/>
      <c r="C18" s="138"/>
      <c r="D18" s="138"/>
      <c r="E18" s="138"/>
      <c r="F18" s="138"/>
      <c r="G18" s="138"/>
      <c r="H18" s="137"/>
      <c r="I18" s="137"/>
      <c r="J18" s="137"/>
      <c r="K18" s="137"/>
      <c r="L18" s="137"/>
      <c r="M18" s="137"/>
      <c r="N18" s="137"/>
      <c r="O18" s="137"/>
      <c r="P18" s="137"/>
    </row>
    <row r="19" spans="1:22" x14ac:dyDescent="0.25">
      <c r="A19" s="76" t="s">
        <v>47</v>
      </c>
      <c r="B19" s="138"/>
      <c r="C19" s="138"/>
      <c r="D19" s="138"/>
      <c r="E19" s="138"/>
      <c r="F19" s="138"/>
      <c r="G19" s="138"/>
      <c r="H19" s="137"/>
      <c r="I19" s="137"/>
      <c r="J19" s="137"/>
      <c r="K19" s="137"/>
      <c r="L19" s="137"/>
      <c r="M19" s="137"/>
      <c r="N19" s="137"/>
      <c r="O19" s="137"/>
      <c r="P19" s="137"/>
    </row>
    <row r="20" spans="1:22" ht="45" customHeight="1" thickBot="1" x14ac:dyDescent="0.3">
      <c r="A20" s="77" t="s">
        <v>93</v>
      </c>
      <c r="B20" s="152"/>
      <c r="C20" s="152"/>
      <c r="D20" s="152"/>
      <c r="E20" s="152"/>
      <c r="F20" s="152"/>
      <c r="G20" s="152"/>
      <c r="H20" s="153"/>
      <c r="I20" s="153"/>
      <c r="J20" s="153"/>
      <c r="K20" s="153"/>
      <c r="L20" s="153"/>
      <c r="M20" s="153"/>
      <c r="N20" s="153"/>
      <c r="O20" s="153"/>
      <c r="P20" s="153"/>
    </row>
    <row r="21" spans="1:22" ht="15" customHeight="1" thickTop="1" x14ac:dyDescent="0.25">
      <c r="A21" s="157" t="s">
        <v>112</v>
      </c>
      <c r="B21" s="158"/>
      <c r="C21" s="158"/>
      <c r="D21" s="158"/>
      <c r="E21" s="158"/>
      <c r="F21" s="158"/>
      <c r="G21" s="158"/>
      <c r="H21" s="158"/>
      <c r="I21" s="158"/>
      <c r="J21" s="158"/>
      <c r="K21" s="158"/>
      <c r="L21" s="158"/>
      <c r="M21" s="158"/>
      <c r="N21" s="158"/>
      <c r="O21" s="158"/>
      <c r="P21" s="159"/>
    </row>
    <row r="22" spans="1:22" x14ac:dyDescent="0.25">
      <c r="A22" s="53" t="s">
        <v>95</v>
      </c>
      <c r="B22" s="115" t="s">
        <v>4</v>
      </c>
      <c r="C22" s="115">
        <v>-6</v>
      </c>
      <c r="D22" s="115">
        <v>-5</v>
      </c>
      <c r="E22" s="115">
        <v>-4</v>
      </c>
      <c r="F22" s="115">
        <v>-3</v>
      </c>
      <c r="G22" s="115">
        <v>-2</v>
      </c>
      <c r="H22" s="115">
        <v>-1</v>
      </c>
      <c r="I22" s="115" t="s">
        <v>5</v>
      </c>
      <c r="J22" s="32" t="s">
        <v>6</v>
      </c>
      <c r="K22" s="32" t="s">
        <v>7</v>
      </c>
      <c r="L22" s="32" t="s">
        <v>8</v>
      </c>
      <c r="M22" s="32" t="s">
        <v>9</v>
      </c>
      <c r="N22" s="32" t="s">
        <v>10</v>
      </c>
      <c r="O22" s="32" t="s">
        <v>11</v>
      </c>
      <c r="P22" s="54" t="s">
        <v>4</v>
      </c>
    </row>
    <row r="23" spans="1:22" ht="15" customHeight="1" x14ac:dyDescent="0.25">
      <c r="A23" s="47" t="s">
        <v>94</v>
      </c>
      <c r="B23" s="112"/>
      <c r="C23" s="81"/>
      <c r="D23" s="81"/>
      <c r="E23" s="81"/>
      <c r="F23" s="81"/>
      <c r="G23" s="81"/>
      <c r="H23" s="81"/>
      <c r="I23" s="81"/>
      <c r="J23" s="81"/>
      <c r="K23" s="81"/>
      <c r="L23" s="81"/>
      <c r="M23" s="81"/>
      <c r="N23" s="81"/>
      <c r="O23" s="81"/>
      <c r="P23" s="82"/>
    </row>
    <row r="24" spans="1:22" ht="15" customHeight="1" x14ac:dyDescent="0.25">
      <c r="A24" s="72" t="s">
        <v>72</v>
      </c>
      <c r="B24" s="57"/>
      <c r="C24" s="58"/>
      <c r="D24" s="58">
        <f>+E24-(60/1440)</f>
        <v>-0.20833333333333331</v>
      </c>
      <c r="E24" s="58">
        <f>+F24-(60/1440)</f>
        <v>-0.16666666666666666</v>
      </c>
      <c r="F24" s="58">
        <f>+G24-(60/1440)</f>
        <v>-0.125</v>
      </c>
      <c r="G24" s="58">
        <f>+H24-(60/1440)</f>
        <v>-8.3333333333333329E-2</v>
      </c>
      <c r="H24" s="58">
        <f>+I24-(60/1440)</f>
        <v>-4.1666666666666664E-2</v>
      </c>
      <c r="I24" s="57"/>
      <c r="J24" s="58">
        <f>+I24+(60/1440)</f>
        <v>4.1666666666666664E-2</v>
      </c>
      <c r="K24" s="58">
        <f>+J24+(60/1440)</f>
        <v>8.3333333333333329E-2</v>
      </c>
      <c r="L24" s="58">
        <f>+K24+(60/1440)</f>
        <v>0.125</v>
      </c>
      <c r="M24" s="58">
        <f>+L24+(60/1440)</f>
        <v>0.16666666666666666</v>
      </c>
      <c r="N24" s="58">
        <f>+M24+(60/1440)</f>
        <v>0.20833333333333331</v>
      </c>
      <c r="O24" s="58"/>
      <c r="P24" s="59"/>
      <c r="Q24" s="36"/>
      <c r="R24" s="37"/>
      <c r="S24" s="37"/>
    </row>
    <row r="25" spans="1:22" ht="15" customHeight="1" x14ac:dyDescent="0.25">
      <c r="A25" s="72" t="s">
        <v>103</v>
      </c>
      <c r="B25" s="57"/>
      <c r="C25" s="58"/>
      <c r="D25" s="58">
        <f>+E25</f>
        <v>0</v>
      </c>
      <c r="E25" s="58">
        <f t="shared" ref="E25:G26" si="0">+F25</f>
        <v>0</v>
      </c>
      <c r="F25" s="58">
        <f t="shared" si="0"/>
        <v>0</v>
      </c>
      <c r="G25" s="58">
        <f t="shared" si="0"/>
        <v>0</v>
      </c>
      <c r="H25" s="58">
        <f>+I25</f>
        <v>0</v>
      </c>
      <c r="I25" s="60"/>
      <c r="J25" s="58">
        <f>+I25</f>
        <v>0</v>
      </c>
      <c r="K25" s="58">
        <f t="shared" ref="K25:N26" si="1">+J25</f>
        <v>0</v>
      </c>
      <c r="L25" s="58">
        <f t="shared" si="1"/>
        <v>0</v>
      </c>
      <c r="M25" s="58">
        <f t="shared" si="1"/>
        <v>0</v>
      </c>
      <c r="N25" s="58">
        <f t="shared" si="1"/>
        <v>0</v>
      </c>
      <c r="O25" s="58"/>
      <c r="P25" s="61"/>
      <c r="R25" s="68"/>
      <c r="S25" s="36"/>
    </row>
    <row r="26" spans="1:22" ht="15" customHeight="1" thickBot="1" x14ac:dyDescent="0.3">
      <c r="A26" s="72" t="s">
        <v>108</v>
      </c>
      <c r="B26" s="58">
        <f>+D26</f>
        <v>0</v>
      </c>
      <c r="C26" s="58"/>
      <c r="D26" s="58">
        <f>+E26</f>
        <v>0</v>
      </c>
      <c r="E26" s="58">
        <f t="shared" si="0"/>
        <v>0</v>
      </c>
      <c r="F26" s="58">
        <f t="shared" si="0"/>
        <v>0</v>
      </c>
      <c r="G26" s="58">
        <f t="shared" si="0"/>
        <v>0</v>
      </c>
      <c r="H26" s="58">
        <f>+I26</f>
        <v>0</v>
      </c>
      <c r="I26" s="62"/>
      <c r="J26" s="58">
        <f>+I26</f>
        <v>0</v>
      </c>
      <c r="K26" s="58">
        <f t="shared" si="1"/>
        <v>0</v>
      </c>
      <c r="L26" s="58">
        <f t="shared" si="1"/>
        <v>0</v>
      </c>
      <c r="M26" s="58">
        <f t="shared" si="1"/>
        <v>0</v>
      </c>
      <c r="N26" s="58">
        <f t="shared" si="1"/>
        <v>0</v>
      </c>
      <c r="O26" s="58"/>
      <c r="P26" s="63">
        <f>+N26</f>
        <v>0</v>
      </c>
      <c r="Q26" s="69"/>
      <c r="S26" s="36"/>
    </row>
    <row r="27" spans="1:22" ht="15" customHeight="1" thickBot="1" x14ac:dyDescent="0.3">
      <c r="A27" s="73" t="s">
        <v>71</v>
      </c>
      <c r="B27" s="64">
        <f t="shared" ref="B27:P27" si="2">+B24+B25+B26</f>
        <v>0</v>
      </c>
      <c r="C27" s="64"/>
      <c r="D27" s="64">
        <f t="shared" si="2"/>
        <v>-0.20833333333333331</v>
      </c>
      <c r="E27" s="64">
        <f t="shared" si="2"/>
        <v>-0.16666666666666666</v>
      </c>
      <c r="F27" s="64">
        <f t="shared" si="2"/>
        <v>-0.125</v>
      </c>
      <c r="G27" s="64">
        <f t="shared" si="2"/>
        <v>-8.3333333333333329E-2</v>
      </c>
      <c r="H27" s="64">
        <f t="shared" si="2"/>
        <v>-4.1666666666666664E-2</v>
      </c>
      <c r="I27" s="64">
        <f t="shared" si="2"/>
        <v>0</v>
      </c>
      <c r="J27" s="64">
        <f t="shared" si="2"/>
        <v>4.1666666666666664E-2</v>
      </c>
      <c r="K27" s="64">
        <f t="shared" si="2"/>
        <v>8.3333333333333329E-2</v>
      </c>
      <c r="L27" s="64">
        <f t="shared" si="2"/>
        <v>0.125</v>
      </c>
      <c r="M27" s="64">
        <f t="shared" si="2"/>
        <v>0.16666666666666666</v>
      </c>
      <c r="N27" s="64">
        <f t="shared" si="2"/>
        <v>0.20833333333333331</v>
      </c>
      <c r="O27" s="64"/>
      <c r="P27" s="65">
        <f t="shared" si="2"/>
        <v>0</v>
      </c>
      <c r="V27" s="35"/>
    </row>
    <row r="28" spans="1:22" ht="15" customHeight="1" x14ac:dyDescent="0.25">
      <c r="A28" s="70" t="s">
        <v>85</v>
      </c>
      <c r="B28" s="83"/>
      <c r="C28" s="84"/>
      <c r="D28" s="84">
        <f>ROUND(+$I$28-(($I$28-$B$28)*(11/12)),1)</f>
        <v>0</v>
      </c>
      <c r="E28" s="84">
        <f>ROUND(+$I$28-(($I$28-$B$28)*(9/12)),1)</f>
        <v>0</v>
      </c>
      <c r="F28" s="84">
        <f>ROUND(+$I$28-(($I$28-$B$28)*(6/12)),1)</f>
        <v>0</v>
      </c>
      <c r="G28" s="84">
        <f>ROUND(+$I$28-(($I$28-$B$28)*(3/12)),1)</f>
        <v>0</v>
      </c>
      <c r="H28" s="84">
        <f>ROUND(+$I$28-(($I$28-$B$28)*(1/12)),1)</f>
        <v>0</v>
      </c>
      <c r="I28" s="83"/>
      <c r="J28" s="84">
        <f>ROUND(+$I$28-(($I$28-$P$28)*(1/12)),1)</f>
        <v>0</v>
      </c>
      <c r="K28" s="84">
        <f>ROUND(+$I$28-(($I$28-$P$28)*(3/12)),1)</f>
        <v>0</v>
      </c>
      <c r="L28" s="84">
        <f>ROUND(+$I$28-(($I$28-$P$28)*(6/12)),1)</f>
        <v>0</v>
      </c>
      <c r="M28" s="84">
        <f>ROUND(+$I$28-(($I$28-$P$28)*(9/12)),1)</f>
        <v>0</v>
      </c>
      <c r="N28" s="84">
        <f>ROUND(+$I$28-(($I$28-$P$28)*(11/12)),1)</f>
        <v>0</v>
      </c>
      <c r="O28" s="84"/>
      <c r="P28" s="85"/>
    </row>
    <row r="29" spans="1:22" ht="15" customHeight="1" thickBot="1" x14ac:dyDescent="0.3">
      <c r="A29" s="70" t="s">
        <v>111</v>
      </c>
      <c r="B29" s="86"/>
      <c r="C29" s="87"/>
      <c r="D29" s="84">
        <f>ROUND(+$I$29-(($I$29-$B$29)*(11/12)),1)</f>
        <v>0</v>
      </c>
      <c r="E29" s="84">
        <f>ROUND(+$I$29-(($I$29-$B$29)*(9/12)),1)</f>
        <v>0</v>
      </c>
      <c r="F29" s="84">
        <f>ROUND(+$I$29-(($I$29-$B$29)*(6/12)),1)</f>
        <v>0</v>
      </c>
      <c r="G29" s="84">
        <f>ROUND(+$I$29-(($I$29-$B$29)*(3/12)),1)</f>
        <v>0</v>
      </c>
      <c r="H29" s="84">
        <f>ROUND(+$I$29-(($I$29-$B$29)*(1/12)),1)</f>
        <v>0</v>
      </c>
      <c r="I29" s="86"/>
      <c r="J29" s="84">
        <f>ROUND(+$I$29-(($I$29-$P$29)*(1/12)),1)</f>
        <v>0</v>
      </c>
      <c r="K29" s="84">
        <f>ROUND(+$I$29-(($I$29-$P$29)*(3/12)),1)</f>
        <v>0</v>
      </c>
      <c r="L29" s="84">
        <f>ROUND(+$I$29-(($I$29-$P$29)*(6/12)),1)</f>
        <v>0</v>
      </c>
      <c r="M29" s="84">
        <f>ROUND(+$I$29-(($I$29-$P$29)*(9/12)),1)</f>
        <v>0</v>
      </c>
      <c r="N29" s="84">
        <f>ROUND(+$I$29-(($I$29-$P$29)*(11/12)),1)</f>
        <v>0</v>
      </c>
      <c r="O29" s="87"/>
      <c r="P29" s="88"/>
    </row>
    <row r="30" spans="1:22" ht="15" customHeight="1" thickBot="1" x14ac:dyDescent="0.3">
      <c r="A30" s="71" t="s">
        <v>113</v>
      </c>
      <c r="B30" s="89">
        <f t="shared" ref="B30:H30" si="3">+B29+B28</f>
        <v>0</v>
      </c>
      <c r="C30" s="89"/>
      <c r="D30" s="89">
        <f t="shared" si="3"/>
        <v>0</v>
      </c>
      <c r="E30" s="89">
        <f t="shared" si="3"/>
        <v>0</v>
      </c>
      <c r="F30" s="89">
        <f t="shared" si="3"/>
        <v>0</v>
      </c>
      <c r="G30" s="89">
        <f t="shared" si="3"/>
        <v>0</v>
      </c>
      <c r="H30" s="89">
        <f t="shared" si="3"/>
        <v>0</v>
      </c>
      <c r="I30" s="89">
        <f>+I29+I28</f>
        <v>0</v>
      </c>
      <c r="J30" s="89">
        <f t="shared" ref="J30:P30" si="4">+J29+J28</f>
        <v>0</v>
      </c>
      <c r="K30" s="89">
        <f t="shared" si="4"/>
        <v>0</v>
      </c>
      <c r="L30" s="89">
        <f t="shared" si="4"/>
        <v>0</v>
      </c>
      <c r="M30" s="89">
        <f t="shared" si="4"/>
        <v>0</v>
      </c>
      <c r="N30" s="89">
        <f t="shared" si="4"/>
        <v>0</v>
      </c>
      <c r="O30" s="89"/>
      <c r="P30" s="90">
        <f t="shared" si="4"/>
        <v>0</v>
      </c>
    </row>
    <row r="31" spans="1:22" ht="15" customHeight="1" x14ac:dyDescent="0.25">
      <c r="A31" s="74" t="s">
        <v>87</v>
      </c>
      <c r="B31" s="84">
        <f>+B30</f>
        <v>0</v>
      </c>
      <c r="C31" s="84"/>
      <c r="D31" s="84">
        <f t="shared" ref="D31:P31" si="5">+D30</f>
        <v>0</v>
      </c>
      <c r="E31" s="84">
        <f t="shared" si="5"/>
        <v>0</v>
      </c>
      <c r="F31" s="84">
        <f t="shared" si="5"/>
        <v>0</v>
      </c>
      <c r="G31" s="84">
        <f t="shared" si="5"/>
        <v>0</v>
      </c>
      <c r="H31" s="84">
        <f t="shared" si="5"/>
        <v>0</v>
      </c>
      <c r="I31" s="84">
        <f t="shared" si="5"/>
        <v>0</v>
      </c>
      <c r="J31" s="84">
        <f t="shared" si="5"/>
        <v>0</v>
      </c>
      <c r="K31" s="84">
        <f t="shared" si="5"/>
        <v>0</v>
      </c>
      <c r="L31" s="84">
        <f t="shared" si="5"/>
        <v>0</v>
      </c>
      <c r="M31" s="84">
        <f t="shared" si="5"/>
        <v>0</v>
      </c>
      <c r="N31" s="84">
        <f t="shared" si="5"/>
        <v>0</v>
      </c>
      <c r="O31" s="84"/>
      <c r="P31" s="91">
        <f t="shared" si="5"/>
        <v>0</v>
      </c>
    </row>
    <row r="32" spans="1:22" ht="15" customHeight="1" x14ac:dyDescent="0.25">
      <c r="A32" s="74" t="s">
        <v>88</v>
      </c>
      <c r="B32" s="92"/>
      <c r="C32" s="93"/>
      <c r="D32" s="93">
        <f>+B32</f>
        <v>0</v>
      </c>
      <c r="E32" s="93">
        <f>+D32</f>
        <v>0</v>
      </c>
      <c r="F32" s="93">
        <f t="shared" ref="F32:N33" si="6">+E32</f>
        <v>0</v>
      </c>
      <c r="G32" s="93">
        <f t="shared" si="6"/>
        <v>0</v>
      </c>
      <c r="H32" s="93">
        <f t="shared" si="6"/>
        <v>0</v>
      </c>
      <c r="I32" s="93">
        <f t="shared" si="6"/>
        <v>0</v>
      </c>
      <c r="J32" s="93">
        <f t="shared" si="6"/>
        <v>0</v>
      </c>
      <c r="K32" s="93">
        <f t="shared" si="6"/>
        <v>0</v>
      </c>
      <c r="L32" s="93">
        <f t="shared" si="6"/>
        <v>0</v>
      </c>
      <c r="M32" s="93">
        <f t="shared" si="6"/>
        <v>0</v>
      </c>
      <c r="N32" s="93">
        <f t="shared" si="6"/>
        <v>0</v>
      </c>
      <c r="O32" s="93"/>
      <c r="P32" s="94">
        <f>+N32</f>
        <v>0</v>
      </c>
    </row>
    <row r="33" spans="1:19" ht="15.75" thickBot="1" x14ac:dyDescent="0.3">
      <c r="A33" s="74" t="s">
        <v>89</v>
      </c>
      <c r="B33" s="86"/>
      <c r="C33" s="93"/>
      <c r="D33" s="93">
        <f>+B33</f>
        <v>0</v>
      </c>
      <c r="E33" s="93">
        <f>+D33</f>
        <v>0</v>
      </c>
      <c r="F33" s="93">
        <f t="shared" si="6"/>
        <v>0</v>
      </c>
      <c r="G33" s="93">
        <f t="shared" si="6"/>
        <v>0</v>
      </c>
      <c r="H33" s="93">
        <f t="shared" si="6"/>
        <v>0</v>
      </c>
      <c r="I33" s="93">
        <f t="shared" si="6"/>
        <v>0</v>
      </c>
      <c r="J33" s="93">
        <f t="shared" si="6"/>
        <v>0</v>
      </c>
      <c r="K33" s="93">
        <f t="shared" si="6"/>
        <v>0</v>
      </c>
      <c r="L33" s="93">
        <f t="shared" si="6"/>
        <v>0</v>
      </c>
      <c r="M33" s="93">
        <f t="shared" si="6"/>
        <v>0</v>
      </c>
      <c r="N33" s="93">
        <f t="shared" si="6"/>
        <v>0</v>
      </c>
      <c r="O33" s="93"/>
      <c r="P33" s="94">
        <f>+N33</f>
        <v>0</v>
      </c>
    </row>
    <row r="34" spans="1:19" ht="15.75" thickBot="1" x14ac:dyDescent="0.3">
      <c r="A34" s="75" t="s">
        <v>90</v>
      </c>
      <c r="B34" s="95">
        <f>+B31-B32+B33</f>
        <v>0</v>
      </c>
      <c r="C34" s="95"/>
      <c r="D34" s="95">
        <f t="shared" ref="D34:P34" si="7">+D31-D32+D33</f>
        <v>0</v>
      </c>
      <c r="E34" s="95">
        <f t="shared" si="7"/>
        <v>0</v>
      </c>
      <c r="F34" s="95">
        <f t="shared" si="7"/>
        <v>0</v>
      </c>
      <c r="G34" s="95">
        <f t="shared" si="7"/>
        <v>0</v>
      </c>
      <c r="H34" s="95">
        <f t="shared" si="7"/>
        <v>0</v>
      </c>
      <c r="I34" s="95">
        <f t="shared" si="7"/>
        <v>0</v>
      </c>
      <c r="J34" s="95">
        <f t="shared" si="7"/>
        <v>0</v>
      </c>
      <c r="K34" s="95">
        <f t="shared" si="7"/>
        <v>0</v>
      </c>
      <c r="L34" s="95">
        <f t="shared" si="7"/>
        <v>0</v>
      </c>
      <c r="M34" s="95">
        <f t="shared" si="7"/>
        <v>0</v>
      </c>
      <c r="N34" s="95">
        <f t="shared" si="7"/>
        <v>0</v>
      </c>
      <c r="O34" s="95"/>
      <c r="P34" s="96">
        <f t="shared" si="7"/>
        <v>0</v>
      </c>
    </row>
    <row r="35" spans="1:19" ht="16.5" thickTop="1" thickBot="1" x14ac:dyDescent="0.3">
      <c r="A35" s="164" t="s">
        <v>75</v>
      </c>
      <c r="B35" s="165"/>
      <c r="C35" s="165"/>
      <c r="D35" s="165"/>
      <c r="E35" s="165"/>
      <c r="F35" s="165"/>
      <c r="G35" s="165"/>
      <c r="H35" s="165"/>
      <c r="I35" s="165"/>
      <c r="J35" s="165"/>
      <c r="K35" s="165"/>
      <c r="L35" s="165"/>
      <c r="M35" s="165"/>
      <c r="N35" s="165"/>
      <c r="O35" s="165"/>
      <c r="P35" s="166"/>
    </row>
    <row r="36" spans="1:19" ht="15.75" thickTop="1" x14ac:dyDescent="0.25">
      <c r="A36" s="46" t="s">
        <v>104</v>
      </c>
      <c r="B36" s="109">
        <f>+B33</f>
        <v>0</v>
      </c>
      <c r="C36" s="167" t="s">
        <v>102</v>
      </c>
      <c r="D36" s="168"/>
      <c r="E36" s="168"/>
      <c r="F36" s="168"/>
      <c r="G36" s="168"/>
      <c r="H36" s="168"/>
      <c r="I36" s="168"/>
      <c r="J36" s="168"/>
      <c r="K36" s="168"/>
      <c r="L36" s="168"/>
      <c r="M36" s="168"/>
      <c r="N36" s="168"/>
      <c r="O36" s="168"/>
      <c r="P36" s="169"/>
    </row>
    <row r="37" spans="1:19" x14ac:dyDescent="0.25">
      <c r="A37" s="47" t="s">
        <v>105</v>
      </c>
      <c r="B37" s="110">
        <f>+B32</f>
        <v>0</v>
      </c>
      <c r="C37" s="131" t="s">
        <v>84</v>
      </c>
      <c r="D37" s="133"/>
      <c r="E37" s="133"/>
      <c r="F37" s="133"/>
      <c r="G37" s="133"/>
      <c r="H37" s="133"/>
      <c r="I37" s="133"/>
      <c r="J37" s="133"/>
      <c r="K37" s="133"/>
      <c r="L37" s="133"/>
      <c r="M37" s="133"/>
      <c r="N37" s="133"/>
      <c r="O37" s="133"/>
      <c r="P37" s="160"/>
    </row>
    <row r="38" spans="1:19" ht="15.75" thickBot="1" x14ac:dyDescent="0.3">
      <c r="A38" s="48" t="s">
        <v>81</v>
      </c>
      <c r="B38" s="111">
        <f>+B36-B37</f>
        <v>0</v>
      </c>
      <c r="C38" s="161" t="s">
        <v>109</v>
      </c>
      <c r="D38" s="162"/>
      <c r="E38" s="162"/>
      <c r="F38" s="162"/>
      <c r="G38" s="162"/>
      <c r="H38" s="162"/>
      <c r="I38" s="162"/>
      <c r="J38" s="162"/>
      <c r="K38" s="162"/>
      <c r="L38" s="162"/>
      <c r="M38" s="162"/>
      <c r="N38" s="162"/>
      <c r="O38" s="162"/>
      <c r="P38" s="163"/>
    </row>
    <row r="39" spans="1:19" ht="15.75" thickTop="1" x14ac:dyDescent="0.25">
      <c r="A39" s="178" t="s">
        <v>79</v>
      </c>
      <c r="B39" s="179"/>
      <c r="C39" s="180"/>
      <c r="D39" s="180"/>
      <c r="E39" s="180"/>
      <c r="F39" s="180"/>
      <c r="G39" s="180"/>
      <c r="H39" s="180"/>
      <c r="I39" s="180"/>
      <c r="J39" s="180"/>
      <c r="K39" s="180"/>
      <c r="L39" s="180"/>
      <c r="M39" s="180"/>
      <c r="N39" s="180"/>
      <c r="O39" s="180"/>
      <c r="P39" s="181"/>
    </row>
    <row r="40" spans="1:19" x14ac:dyDescent="0.25">
      <c r="A40" s="78" t="s">
        <v>98</v>
      </c>
      <c r="B40" s="98"/>
      <c r="C40" s="173" t="s">
        <v>100</v>
      </c>
      <c r="D40" s="174"/>
      <c r="E40" s="174"/>
      <c r="F40" s="174"/>
      <c r="G40" s="174"/>
      <c r="H40" s="174"/>
      <c r="I40" s="174"/>
      <c r="J40" s="174"/>
      <c r="K40" s="174"/>
      <c r="L40" s="174"/>
      <c r="M40" s="174"/>
      <c r="N40" s="174"/>
      <c r="O40" s="174"/>
      <c r="P40" s="175"/>
    </row>
    <row r="41" spans="1:19" x14ac:dyDescent="0.25">
      <c r="A41" s="78" t="s">
        <v>96</v>
      </c>
      <c r="B41" s="99"/>
      <c r="C41" s="173" t="s">
        <v>110</v>
      </c>
      <c r="D41" s="174"/>
      <c r="E41" s="174"/>
      <c r="F41" s="174"/>
      <c r="G41" s="174"/>
      <c r="H41" s="174"/>
      <c r="I41" s="174"/>
      <c r="J41" s="174"/>
      <c r="K41" s="174"/>
      <c r="L41" s="174"/>
      <c r="M41" s="174"/>
      <c r="N41" s="174"/>
      <c r="O41" s="174"/>
      <c r="P41" s="175"/>
    </row>
    <row r="42" spans="1:19" ht="48" customHeight="1" x14ac:dyDescent="0.25">
      <c r="A42" s="50" t="s">
        <v>73</v>
      </c>
      <c r="B42" s="97">
        <f>IF(B40 &lt;&gt; 0,+B36-(B30+B40),+IF(B41 &lt;&gt; 0,+B36+(B41-B30),0))</f>
        <v>0</v>
      </c>
      <c r="C42" s="146" t="s">
        <v>82</v>
      </c>
      <c r="D42" s="147"/>
      <c r="E42" s="147"/>
      <c r="F42" s="147"/>
      <c r="G42" s="147"/>
      <c r="H42" s="147"/>
      <c r="I42" s="147"/>
      <c r="J42" s="147"/>
      <c r="K42" s="147"/>
      <c r="L42" s="147"/>
      <c r="M42" s="147"/>
      <c r="N42" s="147"/>
      <c r="O42" s="147"/>
      <c r="P42" s="182"/>
    </row>
    <row r="43" spans="1:19" x14ac:dyDescent="0.25">
      <c r="A43" s="49" t="s">
        <v>69</v>
      </c>
      <c r="B43" s="79">
        <f>ROUND(+(I30-B30)/12,2)</f>
        <v>0</v>
      </c>
      <c r="C43" s="131" t="s">
        <v>74</v>
      </c>
      <c r="D43" s="176"/>
      <c r="E43" s="176"/>
      <c r="F43" s="176"/>
      <c r="G43" s="176"/>
      <c r="H43" s="176"/>
      <c r="I43" s="176"/>
      <c r="J43" s="176"/>
      <c r="K43" s="176"/>
      <c r="L43" s="176"/>
      <c r="M43" s="176"/>
      <c r="N43" s="176"/>
      <c r="O43" s="176"/>
      <c r="P43" s="177"/>
    </row>
    <row r="44" spans="1:19" x14ac:dyDescent="0.25">
      <c r="A44" s="51" t="s">
        <v>70</v>
      </c>
      <c r="B44" s="80" t="e">
        <f>ROUND(B42/B43,0)</f>
        <v>#DIV/0!</v>
      </c>
      <c r="C44" s="131" t="s">
        <v>83</v>
      </c>
      <c r="D44" s="133"/>
      <c r="E44" s="133"/>
      <c r="F44" s="133"/>
      <c r="G44" s="133"/>
      <c r="H44" s="133"/>
      <c r="I44" s="133"/>
      <c r="J44" s="133"/>
      <c r="K44" s="133"/>
      <c r="L44" s="133"/>
      <c r="M44" s="133"/>
      <c r="N44" s="133"/>
      <c r="O44" s="133"/>
      <c r="P44" s="160"/>
    </row>
    <row r="45" spans="1:19" ht="15.75" thickBot="1" x14ac:dyDescent="0.3">
      <c r="A45" s="48" t="s">
        <v>91</v>
      </c>
      <c r="B45" s="100" t="e">
        <f>B27+(LOOKUP(B44,A55:B66)/1440)</f>
        <v>#DIV/0!</v>
      </c>
      <c r="C45" s="161" t="s">
        <v>106</v>
      </c>
      <c r="D45" s="162"/>
      <c r="E45" s="162"/>
      <c r="F45" s="162"/>
      <c r="G45" s="162"/>
      <c r="H45" s="162"/>
      <c r="I45" s="162"/>
      <c r="J45" s="162"/>
      <c r="K45" s="162"/>
      <c r="L45" s="162"/>
      <c r="M45" s="162"/>
      <c r="N45" s="162"/>
      <c r="O45" s="162"/>
      <c r="P45" s="163"/>
    </row>
    <row r="46" spans="1:19" ht="15.75" thickTop="1" x14ac:dyDescent="0.25">
      <c r="A46" s="178" t="s">
        <v>80</v>
      </c>
      <c r="B46" s="180"/>
      <c r="C46" s="180"/>
      <c r="D46" s="180"/>
      <c r="E46" s="180"/>
      <c r="F46" s="180"/>
      <c r="G46" s="180"/>
      <c r="H46" s="180"/>
      <c r="I46" s="180"/>
      <c r="J46" s="180"/>
      <c r="K46" s="180"/>
      <c r="L46" s="180"/>
      <c r="M46" s="180"/>
      <c r="N46" s="180"/>
      <c r="O46" s="180"/>
      <c r="P46" s="181"/>
    </row>
    <row r="47" spans="1:19" ht="48" customHeight="1" x14ac:dyDescent="0.25">
      <c r="A47" s="50" t="s">
        <v>77</v>
      </c>
      <c r="B47" s="97">
        <f>IF(B40&lt;&gt;0,(+I30+B40)-B33)+IF(B41&lt;&gt;0,+I30-(B41+B33),0)</f>
        <v>0</v>
      </c>
      <c r="C47" s="146" t="s">
        <v>92</v>
      </c>
      <c r="D47" s="147"/>
      <c r="E47" s="147"/>
      <c r="F47" s="147"/>
      <c r="G47" s="147"/>
      <c r="H47" s="147"/>
      <c r="I47" s="147"/>
      <c r="J47" s="147"/>
      <c r="K47" s="147"/>
      <c r="L47" s="147"/>
      <c r="M47" s="147"/>
      <c r="N47" s="147"/>
      <c r="O47" s="147"/>
      <c r="P47" s="182"/>
      <c r="R47"/>
      <c r="S47"/>
    </row>
    <row r="48" spans="1:19" x14ac:dyDescent="0.25">
      <c r="A48" s="49" t="s">
        <v>78</v>
      </c>
      <c r="B48" s="79">
        <f>ROUND(+(I30-P30)/12,2)</f>
        <v>0</v>
      </c>
      <c r="C48" s="131" t="s">
        <v>74</v>
      </c>
      <c r="D48" s="176"/>
      <c r="E48" s="176"/>
      <c r="F48" s="176"/>
      <c r="G48" s="176"/>
      <c r="H48" s="176"/>
      <c r="I48" s="176"/>
      <c r="J48" s="176"/>
      <c r="K48" s="176"/>
      <c r="L48" s="176"/>
      <c r="M48" s="176"/>
      <c r="N48" s="176"/>
      <c r="O48" s="176"/>
      <c r="P48" s="177"/>
      <c r="R48"/>
      <c r="S48"/>
    </row>
    <row r="49" spans="1:19" x14ac:dyDescent="0.25">
      <c r="A49" s="51" t="s">
        <v>70</v>
      </c>
      <c r="B49" s="80" t="e">
        <f>ROUND(B47/B48,0)</f>
        <v>#DIV/0!</v>
      </c>
      <c r="C49" s="131" t="s">
        <v>83</v>
      </c>
      <c r="D49" s="133"/>
      <c r="E49" s="133"/>
      <c r="F49" s="133"/>
      <c r="G49" s="133"/>
      <c r="H49" s="133"/>
      <c r="I49" s="133"/>
      <c r="J49" s="133"/>
      <c r="K49" s="133"/>
      <c r="L49" s="133"/>
      <c r="M49" s="133"/>
      <c r="N49" s="133"/>
      <c r="O49" s="133"/>
      <c r="P49" s="160"/>
      <c r="R49"/>
      <c r="S49"/>
    </row>
    <row r="50" spans="1:19" ht="24.75" thickBot="1" x14ac:dyDescent="0.3">
      <c r="A50" s="48" t="s">
        <v>86</v>
      </c>
      <c r="B50" s="100" t="e">
        <f>I27+(LOOKUP(B49,A55:B66)/1440)</f>
        <v>#DIV/0!</v>
      </c>
      <c r="C50" s="161" t="s">
        <v>107</v>
      </c>
      <c r="D50" s="162"/>
      <c r="E50" s="162"/>
      <c r="F50" s="162"/>
      <c r="G50" s="162"/>
      <c r="H50" s="162"/>
      <c r="I50" s="162"/>
      <c r="J50" s="162"/>
      <c r="K50" s="162"/>
      <c r="L50" s="162"/>
      <c r="M50" s="162"/>
      <c r="N50" s="162"/>
      <c r="O50" s="162"/>
      <c r="P50" s="163"/>
      <c r="R50"/>
      <c r="S50"/>
    </row>
    <row r="51" spans="1:19" ht="45" customHeight="1" thickTop="1" thickBot="1" x14ac:dyDescent="0.3">
      <c r="A51" s="170" t="s">
        <v>120</v>
      </c>
      <c r="B51" s="171"/>
      <c r="C51" s="171"/>
      <c r="D51" s="171"/>
      <c r="E51" s="171"/>
      <c r="F51" s="171"/>
      <c r="G51" s="171"/>
      <c r="H51" s="171"/>
      <c r="I51" s="171"/>
      <c r="J51" s="171"/>
      <c r="K51" s="171"/>
      <c r="L51" s="171"/>
      <c r="M51" s="171"/>
      <c r="N51" s="171"/>
      <c r="O51" s="171"/>
      <c r="P51" s="172"/>
      <c r="R51"/>
      <c r="S51"/>
    </row>
    <row r="52" spans="1:19" ht="15.75" thickTop="1" x14ac:dyDescent="0.25">
      <c r="A52" s="28"/>
      <c r="B52" s="28"/>
      <c r="C52" s="28"/>
      <c r="D52" s="28"/>
      <c r="E52" s="28"/>
      <c r="F52" s="28"/>
      <c r="G52" s="28"/>
      <c r="H52" s="28"/>
      <c r="I52" s="28"/>
      <c r="J52" s="28"/>
      <c r="K52" s="28"/>
      <c r="L52" s="28"/>
      <c r="M52" s="28"/>
      <c r="N52" s="28"/>
      <c r="O52" s="28"/>
      <c r="P52" s="28"/>
      <c r="Q52"/>
      <c r="R52"/>
      <c r="S52"/>
    </row>
    <row r="53" spans="1:19" ht="24" x14ac:dyDescent="0.25">
      <c r="A53" s="101" t="s">
        <v>101</v>
      </c>
      <c r="B53" s="102"/>
      <c r="C53" s="28"/>
      <c r="D53" s="28"/>
      <c r="E53" s="28"/>
      <c r="F53" s="28"/>
      <c r="G53" s="28"/>
      <c r="H53" s="28"/>
      <c r="I53" s="28"/>
      <c r="J53" s="28"/>
      <c r="K53" s="28"/>
      <c r="L53" s="28"/>
      <c r="M53" s="28"/>
      <c r="N53" s="28"/>
      <c r="O53" s="28"/>
      <c r="P53" s="28"/>
      <c r="Q53"/>
      <c r="R53"/>
      <c r="S53"/>
    </row>
    <row r="54" spans="1:19" x14ac:dyDescent="0.25">
      <c r="A54" s="103" t="s">
        <v>97</v>
      </c>
      <c r="B54" s="104" t="s">
        <v>99</v>
      </c>
      <c r="C54" s="28"/>
      <c r="D54" s="28"/>
      <c r="E54" s="28"/>
      <c r="F54" s="28"/>
      <c r="G54" s="28"/>
      <c r="H54" s="28"/>
      <c r="I54" s="28"/>
      <c r="J54" s="28"/>
      <c r="K54" s="28"/>
      <c r="L54" s="28"/>
      <c r="M54" s="28"/>
      <c r="N54" s="28"/>
      <c r="O54" s="28"/>
      <c r="P54" s="28"/>
      <c r="Q54"/>
      <c r="R54"/>
      <c r="S54"/>
    </row>
    <row r="55" spans="1:19" x14ac:dyDescent="0.25">
      <c r="A55" s="105">
        <v>1</v>
      </c>
      <c r="B55" s="106">
        <v>60</v>
      </c>
      <c r="C55" s="28"/>
      <c r="D55" s="28"/>
      <c r="E55" s="28"/>
      <c r="F55" s="28"/>
      <c r="G55" s="28"/>
      <c r="H55" s="28"/>
      <c r="I55" s="28"/>
      <c r="J55" s="28"/>
      <c r="K55" s="28"/>
      <c r="L55" s="28"/>
      <c r="M55" s="28"/>
      <c r="N55" s="28"/>
      <c r="O55" s="28"/>
      <c r="P55" s="28"/>
      <c r="Q55"/>
      <c r="R55"/>
      <c r="S55"/>
    </row>
    <row r="56" spans="1:19" x14ac:dyDescent="0.25">
      <c r="A56" s="105">
        <v>2</v>
      </c>
      <c r="B56" s="106">
        <v>90</v>
      </c>
      <c r="C56" s="28"/>
      <c r="D56" s="28"/>
      <c r="E56" s="28"/>
      <c r="F56" s="28"/>
      <c r="G56" s="28"/>
      <c r="H56" s="28"/>
      <c r="I56" s="28"/>
      <c r="J56" s="28"/>
      <c r="K56" s="28"/>
      <c r="L56" s="28"/>
      <c r="M56" s="28"/>
      <c r="N56" s="28"/>
      <c r="O56" s="28"/>
      <c r="P56" s="28"/>
      <c r="Q56"/>
      <c r="R56"/>
      <c r="S56"/>
    </row>
    <row r="57" spans="1:19" x14ac:dyDescent="0.25">
      <c r="A57" s="105">
        <v>3</v>
      </c>
      <c r="B57" s="106">
        <v>120</v>
      </c>
      <c r="C57" s="28"/>
      <c r="D57" s="28"/>
      <c r="E57" s="28"/>
      <c r="F57" s="28"/>
      <c r="G57" s="28"/>
      <c r="H57" s="28"/>
      <c r="I57" s="28"/>
      <c r="J57" s="28"/>
      <c r="K57" s="28"/>
      <c r="L57" s="28"/>
      <c r="M57" s="28"/>
      <c r="N57" s="28"/>
      <c r="O57" s="28"/>
      <c r="P57" s="28"/>
      <c r="Q57"/>
      <c r="R57"/>
      <c r="S57"/>
    </row>
    <row r="58" spans="1:19" x14ac:dyDescent="0.25">
      <c r="A58" s="105">
        <v>4</v>
      </c>
      <c r="B58" s="106">
        <v>140</v>
      </c>
      <c r="C58" s="28"/>
      <c r="D58" s="28"/>
      <c r="E58" s="28"/>
      <c r="F58" s="28"/>
      <c r="G58" s="28"/>
      <c r="H58" s="28"/>
      <c r="I58" s="28"/>
      <c r="J58" s="28"/>
      <c r="K58" s="28"/>
      <c r="L58" s="28"/>
      <c r="M58" s="28"/>
      <c r="N58" s="28"/>
      <c r="O58" s="28"/>
      <c r="P58" s="28"/>
      <c r="Q58"/>
      <c r="R58"/>
      <c r="S58"/>
    </row>
    <row r="59" spans="1:19" x14ac:dyDescent="0.25">
      <c r="A59" s="105">
        <v>5</v>
      </c>
      <c r="B59" s="106">
        <v>160</v>
      </c>
      <c r="C59" s="28"/>
      <c r="D59" s="28"/>
      <c r="E59" s="28"/>
      <c r="F59" s="28"/>
      <c r="G59" s="28"/>
      <c r="H59" s="28"/>
      <c r="I59" s="28"/>
      <c r="J59" s="28"/>
      <c r="K59" s="28"/>
      <c r="L59" s="28"/>
      <c r="M59" s="28"/>
      <c r="N59" s="28"/>
      <c r="O59" s="28"/>
      <c r="P59" s="28"/>
      <c r="Q59"/>
      <c r="R59"/>
      <c r="S59"/>
    </row>
    <row r="60" spans="1:19" x14ac:dyDescent="0.25">
      <c r="A60" s="105">
        <v>6</v>
      </c>
      <c r="B60" s="106">
        <v>180</v>
      </c>
      <c r="C60" s="28"/>
      <c r="D60" s="28"/>
      <c r="E60" s="28"/>
      <c r="F60" s="28"/>
      <c r="G60" s="28"/>
      <c r="H60" s="28"/>
      <c r="I60" s="28"/>
      <c r="J60" s="28"/>
      <c r="K60" s="28"/>
      <c r="L60" s="28"/>
      <c r="M60" s="28"/>
      <c r="N60" s="28"/>
      <c r="O60" s="28"/>
      <c r="P60" s="28"/>
      <c r="Q60"/>
      <c r="R60"/>
      <c r="S60"/>
    </row>
    <row r="61" spans="1:19" x14ac:dyDescent="0.25">
      <c r="A61" s="105">
        <v>7</v>
      </c>
      <c r="B61" s="106">
        <v>200</v>
      </c>
      <c r="C61" s="28"/>
      <c r="D61" s="28"/>
      <c r="E61" s="28"/>
      <c r="F61" s="28"/>
      <c r="G61" s="28"/>
      <c r="H61" s="28"/>
      <c r="I61" s="28"/>
      <c r="J61" s="28"/>
      <c r="K61" s="28"/>
      <c r="L61" s="28"/>
      <c r="M61" s="28"/>
      <c r="N61" s="28"/>
      <c r="O61" s="28"/>
      <c r="P61" s="28"/>
      <c r="Q61"/>
      <c r="R61"/>
      <c r="S61"/>
    </row>
    <row r="62" spans="1:19" x14ac:dyDescent="0.25">
      <c r="A62" s="105">
        <v>8</v>
      </c>
      <c r="B62" s="106">
        <v>220</v>
      </c>
      <c r="C62" s="28"/>
      <c r="D62" s="28"/>
      <c r="E62" s="28"/>
      <c r="F62" s="28"/>
      <c r="G62" s="28"/>
      <c r="H62" s="28"/>
      <c r="I62" s="28"/>
      <c r="J62" s="28"/>
      <c r="K62" s="28"/>
      <c r="L62" s="28"/>
      <c r="M62" s="28"/>
      <c r="N62" s="28"/>
      <c r="O62" s="28"/>
      <c r="P62" s="28"/>
      <c r="Q62"/>
      <c r="R62"/>
      <c r="S62"/>
    </row>
    <row r="63" spans="1:19" x14ac:dyDescent="0.25">
      <c r="A63" s="105">
        <v>9</v>
      </c>
      <c r="B63" s="106">
        <v>240</v>
      </c>
      <c r="C63" s="28"/>
      <c r="D63" s="28"/>
      <c r="E63" s="28"/>
      <c r="F63" s="28"/>
      <c r="G63" s="28"/>
      <c r="H63" s="28"/>
      <c r="I63" s="28"/>
      <c r="J63" s="28"/>
      <c r="K63" s="28"/>
      <c r="L63" s="28"/>
      <c r="M63" s="28"/>
      <c r="N63" s="28"/>
      <c r="O63" s="28"/>
      <c r="P63" s="28"/>
      <c r="Q63"/>
      <c r="R63"/>
      <c r="S63"/>
    </row>
    <row r="64" spans="1:19" x14ac:dyDescent="0.25">
      <c r="A64" s="105">
        <v>10</v>
      </c>
      <c r="B64" s="106">
        <v>270</v>
      </c>
      <c r="C64" s="28"/>
      <c r="D64" s="28"/>
      <c r="E64" s="28"/>
      <c r="F64" s="28"/>
      <c r="G64" s="28"/>
      <c r="H64" s="28"/>
      <c r="I64" s="28"/>
      <c r="J64" s="28"/>
      <c r="K64" s="28"/>
      <c r="L64" s="28"/>
      <c r="M64" s="28"/>
      <c r="N64" s="28"/>
      <c r="O64" s="28"/>
      <c r="P64" s="28"/>
      <c r="Q64"/>
      <c r="R64"/>
      <c r="S64"/>
    </row>
    <row r="65" spans="1:19" x14ac:dyDescent="0.25">
      <c r="A65" s="105">
        <v>11</v>
      </c>
      <c r="B65" s="106">
        <v>300</v>
      </c>
      <c r="C65" s="28"/>
      <c r="D65" s="28"/>
      <c r="E65" s="28"/>
      <c r="F65" s="28"/>
      <c r="G65" s="28"/>
      <c r="H65" s="28"/>
      <c r="I65" s="28"/>
      <c r="J65" s="28"/>
      <c r="K65" s="28"/>
      <c r="L65" s="28"/>
      <c r="M65" s="28"/>
      <c r="N65" s="28"/>
      <c r="O65" s="28"/>
      <c r="P65" s="28"/>
      <c r="Q65"/>
      <c r="R65"/>
      <c r="S65"/>
    </row>
    <row r="66" spans="1:19" x14ac:dyDescent="0.25">
      <c r="A66" s="107">
        <v>12</v>
      </c>
      <c r="B66" s="108">
        <v>360</v>
      </c>
      <c r="C66" s="28"/>
      <c r="D66" s="28"/>
      <c r="E66" s="28"/>
      <c r="F66" s="28"/>
      <c r="G66" s="28"/>
      <c r="H66" s="28"/>
      <c r="I66" s="28"/>
      <c r="J66" s="28"/>
      <c r="K66" s="28"/>
      <c r="L66" s="28"/>
      <c r="M66" s="28"/>
      <c r="N66" s="28"/>
      <c r="O66" s="28"/>
      <c r="P66" s="28"/>
      <c r="Q66"/>
      <c r="R66"/>
      <c r="S66"/>
    </row>
  </sheetData>
  <mergeCells count="78">
    <mergeCell ref="B4:P4"/>
    <mergeCell ref="D5:E5"/>
    <mergeCell ref="F5:G5"/>
    <mergeCell ref="H5:I5"/>
    <mergeCell ref="J5:K5"/>
    <mergeCell ref="L5:P5"/>
    <mergeCell ref="B5:C5"/>
    <mergeCell ref="B1:G1"/>
    <mergeCell ref="H1:I1"/>
    <mergeCell ref="J1:P1"/>
    <mergeCell ref="B2:P2"/>
    <mergeCell ref="B3:P3"/>
    <mergeCell ref="B12:P12"/>
    <mergeCell ref="B6:C6"/>
    <mergeCell ref="D6:E6"/>
    <mergeCell ref="F6:G6"/>
    <mergeCell ref="H6:I6"/>
    <mergeCell ref="J6:K6"/>
    <mergeCell ref="L6:P6"/>
    <mergeCell ref="B7:P7"/>
    <mergeCell ref="B8:P8"/>
    <mergeCell ref="B9:P9"/>
    <mergeCell ref="B10:P10"/>
    <mergeCell ref="B11:P11"/>
    <mergeCell ref="B13:P13"/>
    <mergeCell ref="B14:D14"/>
    <mergeCell ref="E14:G14"/>
    <mergeCell ref="H14:J14"/>
    <mergeCell ref="K14:M14"/>
    <mergeCell ref="N14:P14"/>
    <mergeCell ref="B16:D16"/>
    <mergeCell ref="E16:G16"/>
    <mergeCell ref="H16:J16"/>
    <mergeCell ref="K16:M16"/>
    <mergeCell ref="N16:P16"/>
    <mergeCell ref="B15:D15"/>
    <mergeCell ref="E15:G15"/>
    <mergeCell ref="H15:J15"/>
    <mergeCell ref="K15:M15"/>
    <mergeCell ref="N15:P15"/>
    <mergeCell ref="B18:D18"/>
    <mergeCell ref="E18:G18"/>
    <mergeCell ref="H18:J18"/>
    <mergeCell ref="K18:M18"/>
    <mergeCell ref="N18:P18"/>
    <mergeCell ref="B17:D17"/>
    <mergeCell ref="E17:G17"/>
    <mergeCell ref="H17:J17"/>
    <mergeCell ref="K17:M17"/>
    <mergeCell ref="N17:P17"/>
    <mergeCell ref="A39:P39"/>
    <mergeCell ref="B19:D19"/>
    <mergeCell ref="E19:G19"/>
    <mergeCell ref="H19:J19"/>
    <mergeCell ref="K19:M19"/>
    <mergeCell ref="N19:P19"/>
    <mergeCell ref="B20:D20"/>
    <mergeCell ref="E20:G20"/>
    <mergeCell ref="H20:J20"/>
    <mergeCell ref="K20:M20"/>
    <mergeCell ref="N20:P20"/>
    <mergeCell ref="A21:P21"/>
    <mergeCell ref="A35:P35"/>
    <mergeCell ref="C36:P36"/>
    <mergeCell ref="C37:P37"/>
    <mergeCell ref="C38:P38"/>
    <mergeCell ref="A51:P51"/>
    <mergeCell ref="C40:P40"/>
    <mergeCell ref="C41:P41"/>
    <mergeCell ref="C42:P42"/>
    <mergeCell ref="C43:P43"/>
    <mergeCell ref="C44:P44"/>
    <mergeCell ref="C45:P45"/>
    <mergeCell ref="A46:P46"/>
    <mergeCell ref="C47:P47"/>
    <mergeCell ref="C48:P48"/>
    <mergeCell ref="C49:P49"/>
    <mergeCell ref="C50:P50"/>
  </mergeCells>
  <pageMargins left="0.31496062992125984" right="0.31496062992125984" top="0.35433070866141736" bottom="0.35433070866141736" header="0" footer="0"/>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zoomScale="90" zoomScaleNormal="90" workbookViewId="0"/>
  </sheetViews>
  <sheetFormatPr baseColWidth="10" defaultRowHeight="15" x14ac:dyDescent="0.25"/>
  <cols>
    <col min="1" max="1" width="34.85546875" style="120" bestFit="1" customWidth="1"/>
    <col min="2" max="16" width="7.85546875" style="116" customWidth="1"/>
    <col min="17" max="19" width="9.140625" style="28" customWidth="1"/>
    <col min="20" max="256" width="9.140625" customWidth="1"/>
  </cols>
  <sheetData>
    <row r="1" spans="1:16" ht="15.75" x14ac:dyDescent="0.25">
      <c r="A1" s="31"/>
      <c r="B1" s="131"/>
      <c r="C1" s="133"/>
      <c r="D1" s="133"/>
      <c r="E1" s="133"/>
      <c r="F1" s="133"/>
      <c r="G1" s="133"/>
      <c r="H1" s="131" t="s">
        <v>76</v>
      </c>
      <c r="I1" s="132"/>
      <c r="J1" s="133"/>
      <c r="K1" s="133"/>
      <c r="L1" s="133"/>
      <c r="M1" s="133"/>
      <c r="N1" s="133"/>
      <c r="O1" s="133"/>
      <c r="P1" s="132"/>
    </row>
    <row r="2" spans="1:16" x14ac:dyDescent="0.25">
      <c r="A2" s="4" t="s">
        <v>12</v>
      </c>
      <c r="B2" s="131"/>
      <c r="C2" s="133"/>
      <c r="D2" s="133"/>
      <c r="E2" s="133"/>
      <c r="F2" s="133"/>
      <c r="G2" s="133"/>
      <c r="H2" s="133"/>
      <c r="I2" s="133"/>
      <c r="J2" s="133"/>
      <c r="K2" s="133"/>
      <c r="L2" s="133"/>
      <c r="M2" s="133"/>
      <c r="N2" s="133"/>
      <c r="O2" s="133"/>
      <c r="P2" s="132"/>
    </row>
    <row r="3" spans="1:16" x14ac:dyDescent="0.25">
      <c r="A3" s="4" t="s">
        <v>32</v>
      </c>
      <c r="B3" s="131"/>
      <c r="C3" s="133"/>
      <c r="D3" s="133"/>
      <c r="E3" s="133"/>
      <c r="F3" s="133"/>
      <c r="G3" s="133"/>
      <c r="H3" s="133"/>
      <c r="I3" s="133"/>
      <c r="J3" s="133"/>
      <c r="K3" s="133"/>
      <c r="L3" s="133"/>
      <c r="M3" s="133"/>
      <c r="N3" s="133"/>
      <c r="O3" s="133"/>
      <c r="P3" s="132"/>
    </row>
    <row r="4" spans="1:16" x14ac:dyDescent="0.25">
      <c r="A4" s="4" t="s">
        <v>33</v>
      </c>
      <c r="B4" s="131"/>
      <c r="C4" s="133"/>
      <c r="D4" s="133"/>
      <c r="E4" s="133"/>
      <c r="F4" s="133"/>
      <c r="G4" s="133"/>
      <c r="H4" s="133"/>
      <c r="I4" s="133"/>
      <c r="J4" s="133"/>
      <c r="K4" s="133"/>
      <c r="L4" s="133"/>
      <c r="M4" s="133"/>
      <c r="N4" s="133"/>
      <c r="O4" s="133"/>
      <c r="P4" s="132"/>
    </row>
    <row r="5" spans="1:16" x14ac:dyDescent="0.25">
      <c r="A5" s="11" t="s">
        <v>51</v>
      </c>
      <c r="B5" s="137" t="s">
        <v>53</v>
      </c>
      <c r="C5" s="137"/>
      <c r="D5" s="137"/>
      <c r="E5" s="137"/>
      <c r="F5" s="137" t="s">
        <v>34</v>
      </c>
      <c r="G5" s="137"/>
      <c r="H5" s="137"/>
      <c r="I5" s="137"/>
      <c r="J5" s="137" t="s">
        <v>54</v>
      </c>
      <c r="K5" s="137"/>
      <c r="L5" s="137"/>
      <c r="M5" s="137"/>
      <c r="N5" s="137"/>
      <c r="O5" s="137"/>
      <c r="P5" s="137"/>
    </row>
    <row r="6" spans="1:16" x14ac:dyDescent="0.25">
      <c r="A6" s="11" t="s">
        <v>52</v>
      </c>
      <c r="B6" s="137" t="s">
        <v>53</v>
      </c>
      <c r="C6" s="137"/>
      <c r="D6" s="137"/>
      <c r="E6" s="137"/>
      <c r="F6" s="137" t="s">
        <v>34</v>
      </c>
      <c r="G6" s="137"/>
      <c r="H6" s="137"/>
      <c r="I6" s="137"/>
      <c r="J6" s="137" t="s">
        <v>54</v>
      </c>
      <c r="K6" s="137"/>
      <c r="L6" s="137"/>
      <c r="M6" s="137"/>
      <c r="N6" s="137"/>
      <c r="O6" s="137"/>
      <c r="P6" s="137"/>
    </row>
    <row r="7" spans="1:16" ht="45" customHeight="1" x14ac:dyDescent="0.25">
      <c r="A7" s="4" t="s">
        <v>55</v>
      </c>
      <c r="B7" s="149"/>
      <c r="C7" s="150"/>
      <c r="D7" s="150"/>
      <c r="E7" s="150"/>
      <c r="F7" s="150"/>
      <c r="G7" s="150"/>
      <c r="H7" s="150"/>
      <c r="I7" s="150"/>
      <c r="J7" s="150"/>
      <c r="K7" s="150"/>
      <c r="L7" s="150"/>
      <c r="M7" s="150"/>
      <c r="N7" s="150"/>
      <c r="O7" s="150"/>
      <c r="P7" s="151"/>
    </row>
    <row r="8" spans="1:16" ht="45" customHeight="1" x14ac:dyDescent="0.25">
      <c r="A8" s="52" t="s">
        <v>25</v>
      </c>
      <c r="B8" s="149"/>
      <c r="C8" s="150"/>
      <c r="D8" s="150"/>
      <c r="E8" s="150"/>
      <c r="F8" s="150"/>
      <c r="G8" s="150"/>
      <c r="H8" s="150"/>
      <c r="I8" s="150"/>
      <c r="J8" s="150"/>
      <c r="K8" s="150"/>
      <c r="L8" s="150"/>
      <c r="M8" s="150"/>
      <c r="N8" s="150"/>
      <c r="O8" s="150"/>
      <c r="P8" s="151"/>
    </row>
    <row r="9" spans="1:16" ht="96" x14ac:dyDescent="0.25">
      <c r="A9" s="130" t="s">
        <v>126</v>
      </c>
      <c r="B9" s="143"/>
      <c r="C9" s="144"/>
      <c r="D9" s="144"/>
      <c r="E9" s="144"/>
      <c r="F9" s="144"/>
      <c r="G9" s="144"/>
      <c r="H9" s="144"/>
      <c r="I9" s="144"/>
      <c r="J9" s="144"/>
      <c r="K9" s="144"/>
      <c r="L9" s="144"/>
      <c r="M9" s="144"/>
      <c r="N9" s="144"/>
      <c r="O9" s="144"/>
      <c r="P9" s="145"/>
    </row>
    <row r="10" spans="1:16" ht="90" customHeight="1" x14ac:dyDescent="0.25">
      <c r="A10" s="56"/>
      <c r="B10" s="140"/>
      <c r="C10" s="141"/>
      <c r="D10" s="141"/>
      <c r="E10" s="141"/>
      <c r="F10" s="141"/>
      <c r="G10" s="141"/>
      <c r="H10" s="141"/>
      <c r="I10" s="141"/>
      <c r="J10" s="141"/>
      <c r="K10" s="141"/>
      <c r="L10" s="141"/>
      <c r="M10" s="141"/>
      <c r="N10" s="141"/>
      <c r="O10" s="141"/>
      <c r="P10" s="142"/>
    </row>
    <row r="11" spans="1:16" ht="57" customHeight="1" x14ac:dyDescent="0.25">
      <c r="A11" s="56"/>
      <c r="B11" s="140"/>
      <c r="C11" s="141"/>
      <c r="D11" s="141"/>
      <c r="E11" s="141"/>
      <c r="F11" s="141"/>
      <c r="G11" s="141"/>
      <c r="H11" s="141"/>
      <c r="I11" s="141"/>
      <c r="J11" s="141"/>
      <c r="K11" s="141"/>
      <c r="L11" s="141"/>
      <c r="M11" s="141"/>
      <c r="N11" s="141"/>
      <c r="O11" s="141"/>
      <c r="P11" s="142"/>
    </row>
    <row r="12" spans="1:16" ht="57" customHeight="1" x14ac:dyDescent="0.25">
      <c r="A12" s="56"/>
      <c r="B12" s="140"/>
      <c r="C12" s="141"/>
      <c r="D12" s="141"/>
      <c r="E12" s="141"/>
      <c r="F12" s="141"/>
      <c r="G12" s="141"/>
      <c r="H12" s="141"/>
      <c r="I12" s="141"/>
      <c r="J12" s="141"/>
      <c r="K12" s="141"/>
      <c r="L12" s="141"/>
      <c r="M12" s="141"/>
      <c r="N12" s="141"/>
      <c r="O12" s="141"/>
      <c r="P12" s="142"/>
    </row>
    <row r="13" spans="1:16" ht="57" customHeight="1" x14ac:dyDescent="0.25">
      <c r="A13" s="55"/>
      <c r="B13" s="146"/>
      <c r="C13" s="147"/>
      <c r="D13" s="147"/>
      <c r="E13" s="147"/>
      <c r="F13" s="147"/>
      <c r="G13" s="147"/>
      <c r="H13" s="147"/>
      <c r="I13" s="147"/>
      <c r="J13" s="147"/>
      <c r="K13" s="147"/>
      <c r="L13" s="147"/>
      <c r="M13" s="147"/>
      <c r="N13" s="147"/>
      <c r="O13" s="147"/>
      <c r="P13" s="148"/>
    </row>
    <row r="14" spans="1:16" x14ac:dyDescent="0.25">
      <c r="A14" s="30" t="s">
        <v>3</v>
      </c>
      <c r="B14" s="139">
        <v>1</v>
      </c>
      <c r="C14" s="139"/>
      <c r="D14" s="139"/>
      <c r="E14" s="139">
        <v>2</v>
      </c>
      <c r="F14" s="139"/>
      <c r="G14" s="139"/>
      <c r="H14" s="139">
        <v>3</v>
      </c>
      <c r="I14" s="139"/>
      <c r="J14" s="139"/>
      <c r="K14" s="139">
        <v>4</v>
      </c>
      <c r="L14" s="139"/>
      <c r="M14" s="139"/>
      <c r="N14" s="154">
        <v>5</v>
      </c>
      <c r="O14" s="155"/>
      <c r="P14" s="156"/>
    </row>
    <row r="15" spans="1:16" x14ac:dyDescent="0.25">
      <c r="A15" s="76" t="s">
        <v>16</v>
      </c>
      <c r="B15" s="138"/>
      <c r="C15" s="138"/>
      <c r="D15" s="138"/>
      <c r="E15" s="138"/>
      <c r="F15" s="138"/>
      <c r="G15" s="138"/>
      <c r="H15" s="137"/>
      <c r="I15" s="137"/>
      <c r="J15" s="137"/>
      <c r="K15" s="137"/>
      <c r="L15" s="137"/>
      <c r="M15" s="137"/>
      <c r="N15" s="137"/>
      <c r="O15" s="137"/>
      <c r="P15" s="137"/>
    </row>
    <row r="16" spans="1:16" x14ac:dyDescent="0.25">
      <c r="A16" s="76" t="s">
        <v>63</v>
      </c>
      <c r="B16" s="138"/>
      <c r="C16" s="138"/>
      <c r="D16" s="138"/>
      <c r="E16" s="138"/>
      <c r="F16" s="138"/>
      <c r="G16" s="138"/>
      <c r="H16" s="137"/>
      <c r="I16" s="137"/>
      <c r="J16" s="137"/>
      <c r="K16" s="137"/>
      <c r="L16" s="137"/>
      <c r="M16" s="137"/>
      <c r="N16" s="137"/>
      <c r="O16" s="137"/>
      <c r="P16" s="137"/>
    </row>
    <row r="17" spans="1:22" x14ac:dyDescent="0.25">
      <c r="A17" s="76" t="s">
        <v>64</v>
      </c>
      <c r="B17" s="183"/>
      <c r="C17" s="184"/>
      <c r="D17" s="185"/>
      <c r="E17" s="183"/>
      <c r="F17" s="184"/>
      <c r="G17" s="185"/>
      <c r="H17" s="131"/>
      <c r="I17" s="133"/>
      <c r="J17" s="132"/>
      <c r="K17" s="131"/>
      <c r="L17" s="133"/>
      <c r="M17" s="132"/>
      <c r="N17" s="131"/>
      <c r="O17" s="133"/>
      <c r="P17" s="132"/>
    </row>
    <row r="18" spans="1:22" x14ac:dyDescent="0.25">
      <c r="A18" s="76" t="s">
        <v>21</v>
      </c>
      <c r="B18" s="138"/>
      <c r="C18" s="138"/>
      <c r="D18" s="138"/>
      <c r="E18" s="138"/>
      <c r="F18" s="138"/>
      <c r="G18" s="138"/>
      <c r="H18" s="137"/>
      <c r="I18" s="137"/>
      <c r="J18" s="137"/>
      <c r="K18" s="137"/>
      <c r="L18" s="137"/>
      <c r="M18" s="137"/>
      <c r="N18" s="137"/>
      <c r="O18" s="137"/>
      <c r="P18" s="137"/>
    </row>
    <row r="19" spans="1:22" x14ac:dyDescent="0.25">
      <c r="A19" s="76" t="s">
        <v>47</v>
      </c>
      <c r="B19" s="138"/>
      <c r="C19" s="138"/>
      <c r="D19" s="138"/>
      <c r="E19" s="138"/>
      <c r="F19" s="138"/>
      <c r="G19" s="138"/>
      <c r="H19" s="137"/>
      <c r="I19" s="137"/>
      <c r="J19" s="137"/>
      <c r="K19" s="137"/>
      <c r="L19" s="137"/>
      <c r="M19" s="137"/>
      <c r="N19" s="137"/>
      <c r="O19" s="137"/>
      <c r="P19" s="137"/>
    </row>
    <row r="20" spans="1:22" ht="45" customHeight="1" thickBot="1" x14ac:dyDescent="0.3">
      <c r="A20" s="77" t="s">
        <v>93</v>
      </c>
      <c r="B20" s="152"/>
      <c r="C20" s="152"/>
      <c r="D20" s="152"/>
      <c r="E20" s="152"/>
      <c r="F20" s="152"/>
      <c r="G20" s="152"/>
      <c r="H20" s="153"/>
      <c r="I20" s="153"/>
      <c r="J20" s="153"/>
      <c r="K20" s="153"/>
      <c r="L20" s="153"/>
      <c r="M20" s="153"/>
      <c r="N20" s="153"/>
      <c r="O20" s="153"/>
      <c r="P20" s="153"/>
    </row>
    <row r="21" spans="1:22" ht="15" customHeight="1" thickTop="1" x14ac:dyDescent="0.25">
      <c r="A21" s="157" t="s">
        <v>112</v>
      </c>
      <c r="B21" s="158"/>
      <c r="C21" s="158"/>
      <c r="D21" s="158"/>
      <c r="E21" s="158"/>
      <c r="F21" s="158"/>
      <c r="G21" s="158"/>
      <c r="H21" s="158"/>
      <c r="I21" s="158"/>
      <c r="J21" s="158"/>
      <c r="K21" s="158"/>
      <c r="L21" s="158"/>
      <c r="M21" s="158"/>
      <c r="N21" s="158"/>
      <c r="O21" s="158"/>
      <c r="P21" s="159"/>
    </row>
    <row r="22" spans="1:22" x14ac:dyDescent="0.25">
      <c r="A22" s="53" t="s">
        <v>95</v>
      </c>
      <c r="B22" s="119" t="s">
        <v>4</v>
      </c>
      <c r="C22" s="119">
        <v>-6</v>
      </c>
      <c r="D22" s="119">
        <v>-5</v>
      </c>
      <c r="E22" s="119">
        <v>-4</v>
      </c>
      <c r="F22" s="119">
        <v>-3</v>
      </c>
      <c r="G22" s="119">
        <v>-2</v>
      </c>
      <c r="H22" s="119">
        <v>-1</v>
      </c>
      <c r="I22" s="119" t="s">
        <v>5</v>
      </c>
      <c r="J22" s="32" t="s">
        <v>6</v>
      </c>
      <c r="K22" s="32" t="s">
        <v>7</v>
      </c>
      <c r="L22" s="32" t="s">
        <v>8</v>
      </c>
      <c r="M22" s="32" t="s">
        <v>9</v>
      </c>
      <c r="N22" s="32" t="s">
        <v>10</v>
      </c>
      <c r="O22" s="32" t="s">
        <v>11</v>
      </c>
      <c r="P22" s="54" t="s">
        <v>4</v>
      </c>
    </row>
    <row r="23" spans="1:22" ht="15" customHeight="1" x14ac:dyDescent="0.25">
      <c r="A23" s="47" t="s">
        <v>94</v>
      </c>
      <c r="B23" s="118"/>
      <c r="C23" s="81"/>
      <c r="D23" s="81"/>
      <c r="E23" s="81"/>
      <c r="F23" s="81"/>
      <c r="G23" s="81"/>
      <c r="H23" s="81"/>
      <c r="I23" s="81"/>
      <c r="J23" s="81"/>
      <c r="K23" s="81"/>
      <c r="L23" s="81"/>
      <c r="M23" s="81"/>
      <c r="N23" s="81"/>
      <c r="O23" s="81"/>
      <c r="P23" s="82"/>
    </row>
    <row r="24" spans="1:22" ht="15" customHeight="1" x14ac:dyDescent="0.25">
      <c r="A24" s="72" t="s">
        <v>72</v>
      </c>
      <c r="B24" s="57"/>
      <c r="C24" s="58"/>
      <c r="D24" s="58"/>
      <c r="E24" s="58"/>
      <c r="F24" s="58"/>
      <c r="G24" s="58"/>
      <c r="H24" s="58"/>
      <c r="I24" s="57"/>
      <c r="J24" s="58"/>
      <c r="K24" s="58"/>
      <c r="L24" s="58"/>
      <c r="M24" s="58"/>
      <c r="N24" s="58"/>
      <c r="O24" s="58"/>
      <c r="P24" s="59"/>
      <c r="Q24" s="36"/>
      <c r="R24" s="37"/>
      <c r="S24" s="37"/>
    </row>
    <row r="25" spans="1:22" ht="15" customHeight="1" x14ac:dyDescent="0.25">
      <c r="A25" s="72" t="s">
        <v>103</v>
      </c>
      <c r="B25" s="57"/>
      <c r="C25" s="58"/>
      <c r="D25" s="58"/>
      <c r="E25" s="58"/>
      <c r="F25" s="58"/>
      <c r="G25" s="58"/>
      <c r="H25" s="58"/>
      <c r="I25" s="60"/>
      <c r="J25" s="58"/>
      <c r="K25" s="58"/>
      <c r="L25" s="58"/>
      <c r="M25" s="58"/>
      <c r="N25" s="58"/>
      <c r="O25" s="58"/>
      <c r="P25" s="61"/>
      <c r="R25" s="68"/>
      <c r="S25" s="36"/>
    </row>
    <row r="26" spans="1:22" ht="15" customHeight="1" thickBot="1" x14ac:dyDescent="0.3">
      <c r="A26" s="72" t="s">
        <v>108</v>
      </c>
      <c r="B26" s="58"/>
      <c r="C26" s="58"/>
      <c r="D26" s="58"/>
      <c r="E26" s="58"/>
      <c r="F26" s="58"/>
      <c r="G26" s="58"/>
      <c r="H26" s="58"/>
      <c r="I26" s="62"/>
      <c r="J26" s="58"/>
      <c r="K26" s="58"/>
      <c r="L26" s="58"/>
      <c r="M26" s="58"/>
      <c r="N26" s="58"/>
      <c r="O26" s="58"/>
      <c r="P26" s="63"/>
      <c r="Q26" s="69"/>
      <c r="S26" s="36"/>
    </row>
    <row r="27" spans="1:22" ht="15" customHeight="1" thickBot="1" x14ac:dyDescent="0.3">
      <c r="A27" s="73" t="s">
        <v>71</v>
      </c>
      <c r="B27" s="64"/>
      <c r="C27" s="64"/>
      <c r="D27" s="64"/>
      <c r="E27" s="64"/>
      <c r="F27" s="64"/>
      <c r="G27" s="64"/>
      <c r="H27" s="64"/>
      <c r="I27" s="64"/>
      <c r="J27" s="64"/>
      <c r="K27" s="64"/>
      <c r="L27" s="64"/>
      <c r="M27" s="64"/>
      <c r="N27" s="64"/>
      <c r="O27" s="64"/>
      <c r="P27" s="65"/>
      <c r="V27" s="35"/>
    </row>
    <row r="28" spans="1:22" ht="15" customHeight="1" x14ac:dyDescent="0.25">
      <c r="A28" s="70" t="s">
        <v>85</v>
      </c>
      <c r="B28" s="83"/>
      <c r="C28" s="84"/>
      <c r="D28" s="84"/>
      <c r="E28" s="84"/>
      <c r="F28" s="84"/>
      <c r="G28" s="84"/>
      <c r="H28" s="84"/>
      <c r="I28" s="83"/>
      <c r="J28" s="84"/>
      <c r="K28" s="84"/>
      <c r="L28" s="84"/>
      <c r="M28" s="84"/>
      <c r="N28" s="84"/>
      <c r="O28" s="84"/>
      <c r="P28" s="85"/>
    </row>
    <row r="29" spans="1:22" ht="15" customHeight="1" thickBot="1" x14ac:dyDescent="0.3">
      <c r="A29" s="70" t="s">
        <v>111</v>
      </c>
      <c r="B29" s="86"/>
      <c r="C29" s="87"/>
      <c r="D29" s="84"/>
      <c r="E29" s="84"/>
      <c r="F29" s="84"/>
      <c r="G29" s="84"/>
      <c r="H29" s="84"/>
      <c r="I29" s="86"/>
      <c r="J29" s="84"/>
      <c r="K29" s="84"/>
      <c r="L29" s="84"/>
      <c r="M29" s="84"/>
      <c r="N29" s="84"/>
      <c r="O29" s="87"/>
      <c r="P29" s="88"/>
    </row>
    <row r="30" spans="1:22" ht="15" customHeight="1" thickBot="1" x14ac:dyDescent="0.3">
      <c r="A30" s="71" t="s">
        <v>113</v>
      </c>
      <c r="B30" s="89"/>
      <c r="C30" s="89"/>
      <c r="D30" s="89"/>
      <c r="E30" s="89"/>
      <c r="F30" s="89"/>
      <c r="G30" s="89"/>
      <c r="H30" s="89"/>
      <c r="I30" s="89"/>
      <c r="J30" s="89"/>
      <c r="K30" s="89"/>
      <c r="L30" s="89"/>
      <c r="M30" s="89"/>
      <c r="N30" s="89"/>
      <c r="O30" s="89"/>
      <c r="P30" s="90"/>
    </row>
    <row r="31" spans="1:22" ht="15" customHeight="1" x14ac:dyDescent="0.25">
      <c r="A31" s="74" t="s">
        <v>87</v>
      </c>
      <c r="B31" s="84"/>
      <c r="C31" s="84"/>
      <c r="D31" s="84"/>
      <c r="E31" s="84"/>
      <c r="F31" s="84"/>
      <c r="G31" s="84"/>
      <c r="H31" s="84"/>
      <c r="I31" s="84"/>
      <c r="J31" s="84"/>
      <c r="K31" s="84"/>
      <c r="L31" s="84"/>
      <c r="M31" s="84"/>
      <c r="N31" s="84"/>
      <c r="O31" s="84"/>
      <c r="P31" s="91"/>
    </row>
    <row r="32" spans="1:22" ht="15" customHeight="1" x14ac:dyDescent="0.25">
      <c r="A32" s="74" t="s">
        <v>88</v>
      </c>
      <c r="B32" s="92"/>
      <c r="C32" s="93"/>
      <c r="D32" s="93"/>
      <c r="E32" s="93"/>
      <c r="F32" s="93"/>
      <c r="G32" s="93"/>
      <c r="H32" s="93"/>
      <c r="I32" s="93"/>
      <c r="J32" s="93"/>
      <c r="K32" s="93"/>
      <c r="L32" s="93"/>
      <c r="M32" s="93"/>
      <c r="N32" s="93"/>
      <c r="O32" s="93"/>
      <c r="P32" s="94"/>
    </row>
    <row r="33" spans="1:19" ht="15.75" thickBot="1" x14ac:dyDescent="0.3">
      <c r="A33" s="74" t="s">
        <v>89</v>
      </c>
      <c r="B33" s="86"/>
      <c r="C33" s="93"/>
      <c r="D33" s="93"/>
      <c r="E33" s="93"/>
      <c r="F33" s="93"/>
      <c r="G33" s="93"/>
      <c r="H33" s="93"/>
      <c r="I33" s="93"/>
      <c r="J33" s="93"/>
      <c r="K33" s="93"/>
      <c r="L33" s="93"/>
      <c r="M33" s="93"/>
      <c r="N33" s="93"/>
      <c r="O33" s="93"/>
      <c r="P33" s="94"/>
    </row>
    <row r="34" spans="1:19" ht="15.75" thickBot="1" x14ac:dyDescent="0.3">
      <c r="A34" s="75" t="s">
        <v>90</v>
      </c>
      <c r="B34" s="95"/>
      <c r="C34" s="95"/>
      <c r="D34" s="95"/>
      <c r="E34" s="95"/>
      <c r="F34" s="95"/>
      <c r="G34" s="95"/>
      <c r="H34" s="95"/>
      <c r="I34" s="95"/>
      <c r="J34" s="95"/>
      <c r="K34" s="95"/>
      <c r="L34" s="95"/>
      <c r="M34" s="95"/>
      <c r="N34" s="95"/>
      <c r="O34" s="95"/>
      <c r="P34" s="96"/>
    </row>
    <row r="35" spans="1:19" ht="16.5" thickTop="1" thickBot="1" x14ac:dyDescent="0.3">
      <c r="A35" s="164" t="s">
        <v>75</v>
      </c>
      <c r="B35" s="165"/>
      <c r="C35" s="165"/>
      <c r="D35" s="165"/>
      <c r="E35" s="165"/>
      <c r="F35" s="165"/>
      <c r="G35" s="165"/>
      <c r="H35" s="165"/>
      <c r="I35" s="165"/>
      <c r="J35" s="165"/>
      <c r="K35" s="165"/>
      <c r="L35" s="165"/>
      <c r="M35" s="165"/>
      <c r="N35" s="165"/>
      <c r="O35" s="165"/>
      <c r="P35" s="166"/>
    </row>
    <row r="36" spans="1:19" ht="15.75" thickTop="1" x14ac:dyDescent="0.25">
      <c r="A36" s="46" t="s">
        <v>104</v>
      </c>
      <c r="B36" s="109"/>
      <c r="C36" s="167" t="s">
        <v>102</v>
      </c>
      <c r="D36" s="168"/>
      <c r="E36" s="168"/>
      <c r="F36" s="168"/>
      <c r="G36" s="168"/>
      <c r="H36" s="168"/>
      <c r="I36" s="168"/>
      <c r="J36" s="168"/>
      <c r="K36" s="168"/>
      <c r="L36" s="168"/>
      <c r="M36" s="168"/>
      <c r="N36" s="168"/>
      <c r="O36" s="168"/>
      <c r="P36" s="169"/>
    </row>
    <row r="37" spans="1:19" x14ac:dyDescent="0.25">
      <c r="A37" s="47" t="s">
        <v>105</v>
      </c>
      <c r="B37" s="110"/>
      <c r="C37" s="131" t="s">
        <v>84</v>
      </c>
      <c r="D37" s="133"/>
      <c r="E37" s="133"/>
      <c r="F37" s="133"/>
      <c r="G37" s="133"/>
      <c r="H37" s="133"/>
      <c r="I37" s="133"/>
      <c r="J37" s="133"/>
      <c r="K37" s="133"/>
      <c r="L37" s="133"/>
      <c r="M37" s="133"/>
      <c r="N37" s="133"/>
      <c r="O37" s="133"/>
      <c r="P37" s="160"/>
    </row>
    <row r="38" spans="1:19" ht="15.75" thickBot="1" x14ac:dyDescent="0.3">
      <c r="A38" s="48" t="s">
        <v>81</v>
      </c>
      <c r="B38" s="111"/>
      <c r="C38" s="161" t="s">
        <v>109</v>
      </c>
      <c r="D38" s="162"/>
      <c r="E38" s="162"/>
      <c r="F38" s="162"/>
      <c r="G38" s="162"/>
      <c r="H38" s="162"/>
      <c r="I38" s="162"/>
      <c r="J38" s="162"/>
      <c r="K38" s="162"/>
      <c r="L38" s="162"/>
      <c r="M38" s="162"/>
      <c r="N38" s="162"/>
      <c r="O38" s="162"/>
      <c r="P38" s="163"/>
    </row>
    <row r="39" spans="1:19" ht="15.75" thickTop="1" x14ac:dyDescent="0.25">
      <c r="A39" s="178" t="s">
        <v>79</v>
      </c>
      <c r="B39" s="179"/>
      <c r="C39" s="180"/>
      <c r="D39" s="180"/>
      <c r="E39" s="180"/>
      <c r="F39" s="180"/>
      <c r="G39" s="180"/>
      <c r="H39" s="180"/>
      <c r="I39" s="180"/>
      <c r="J39" s="180"/>
      <c r="K39" s="180"/>
      <c r="L39" s="180"/>
      <c r="M39" s="180"/>
      <c r="N39" s="180"/>
      <c r="O39" s="180"/>
      <c r="P39" s="181"/>
    </row>
    <row r="40" spans="1:19" x14ac:dyDescent="0.25">
      <c r="A40" s="78" t="s">
        <v>98</v>
      </c>
      <c r="B40" s="98"/>
      <c r="C40" s="173" t="s">
        <v>100</v>
      </c>
      <c r="D40" s="174"/>
      <c r="E40" s="174"/>
      <c r="F40" s="174"/>
      <c r="G40" s="174"/>
      <c r="H40" s="174"/>
      <c r="I40" s="174"/>
      <c r="J40" s="174"/>
      <c r="K40" s="174"/>
      <c r="L40" s="174"/>
      <c r="M40" s="174"/>
      <c r="N40" s="174"/>
      <c r="O40" s="174"/>
      <c r="P40" s="175"/>
    </row>
    <row r="41" spans="1:19" x14ac:dyDescent="0.25">
      <c r="A41" s="78" t="s">
        <v>96</v>
      </c>
      <c r="B41" s="99"/>
      <c r="C41" s="173" t="s">
        <v>110</v>
      </c>
      <c r="D41" s="174"/>
      <c r="E41" s="174"/>
      <c r="F41" s="174"/>
      <c r="G41" s="174"/>
      <c r="H41" s="174"/>
      <c r="I41" s="174"/>
      <c r="J41" s="174"/>
      <c r="K41" s="174"/>
      <c r="L41" s="174"/>
      <c r="M41" s="174"/>
      <c r="N41" s="174"/>
      <c r="O41" s="174"/>
      <c r="P41" s="175"/>
    </row>
    <row r="42" spans="1:19" ht="48" customHeight="1" x14ac:dyDescent="0.25">
      <c r="A42" s="50" t="s">
        <v>73</v>
      </c>
      <c r="B42" s="97"/>
      <c r="C42" s="146" t="s">
        <v>82</v>
      </c>
      <c r="D42" s="147"/>
      <c r="E42" s="147"/>
      <c r="F42" s="147"/>
      <c r="G42" s="147"/>
      <c r="H42" s="147"/>
      <c r="I42" s="147"/>
      <c r="J42" s="147"/>
      <c r="K42" s="147"/>
      <c r="L42" s="147"/>
      <c r="M42" s="147"/>
      <c r="N42" s="147"/>
      <c r="O42" s="147"/>
      <c r="P42" s="182"/>
    </row>
    <row r="43" spans="1:19" x14ac:dyDescent="0.25">
      <c r="A43" s="49" t="s">
        <v>69</v>
      </c>
      <c r="B43" s="79"/>
      <c r="C43" s="131" t="s">
        <v>74</v>
      </c>
      <c r="D43" s="176"/>
      <c r="E43" s="176"/>
      <c r="F43" s="176"/>
      <c r="G43" s="176"/>
      <c r="H43" s="176"/>
      <c r="I43" s="176"/>
      <c r="J43" s="176"/>
      <c r="K43" s="176"/>
      <c r="L43" s="176"/>
      <c r="M43" s="176"/>
      <c r="N43" s="176"/>
      <c r="O43" s="176"/>
      <c r="P43" s="177"/>
    </row>
    <row r="44" spans="1:19" x14ac:dyDescent="0.25">
      <c r="A44" s="51" t="s">
        <v>70</v>
      </c>
      <c r="B44" s="80"/>
      <c r="C44" s="131" t="s">
        <v>83</v>
      </c>
      <c r="D44" s="133"/>
      <c r="E44" s="133"/>
      <c r="F44" s="133"/>
      <c r="G44" s="133"/>
      <c r="H44" s="133"/>
      <c r="I44" s="133"/>
      <c r="J44" s="133"/>
      <c r="K44" s="133"/>
      <c r="L44" s="133"/>
      <c r="M44" s="133"/>
      <c r="N44" s="133"/>
      <c r="O44" s="133"/>
      <c r="P44" s="160"/>
    </row>
    <row r="45" spans="1:19" ht="15.75" thickBot="1" x14ac:dyDescent="0.3">
      <c r="A45" s="48" t="s">
        <v>91</v>
      </c>
      <c r="B45" s="100"/>
      <c r="C45" s="161" t="s">
        <v>106</v>
      </c>
      <c r="D45" s="162"/>
      <c r="E45" s="162"/>
      <c r="F45" s="162"/>
      <c r="G45" s="162"/>
      <c r="H45" s="162"/>
      <c r="I45" s="162"/>
      <c r="J45" s="162"/>
      <c r="K45" s="162"/>
      <c r="L45" s="162"/>
      <c r="M45" s="162"/>
      <c r="N45" s="162"/>
      <c r="O45" s="162"/>
      <c r="P45" s="163"/>
    </row>
    <row r="46" spans="1:19" ht="15.75" thickTop="1" x14ac:dyDescent="0.25">
      <c r="A46" s="178" t="s">
        <v>80</v>
      </c>
      <c r="B46" s="180"/>
      <c r="C46" s="180"/>
      <c r="D46" s="180"/>
      <c r="E46" s="180"/>
      <c r="F46" s="180"/>
      <c r="G46" s="180"/>
      <c r="H46" s="180"/>
      <c r="I46" s="180"/>
      <c r="J46" s="180"/>
      <c r="K46" s="180"/>
      <c r="L46" s="180"/>
      <c r="M46" s="180"/>
      <c r="N46" s="180"/>
      <c r="O46" s="180"/>
      <c r="P46" s="181"/>
    </row>
    <row r="47" spans="1:19" ht="48" customHeight="1" x14ac:dyDescent="0.25">
      <c r="A47" s="50" t="s">
        <v>77</v>
      </c>
      <c r="B47" s="97"/>
      <c r="C47" s="146" t="s">
        <v>92</v>
      </c>
      <c r="D47" s="147"/>
      <c r="E47" s="147"/>
      <c r="F47" s="147"/>
      <c r="G47" s="147"/>
      <c r="H47" s="147"/>
      <c r="I47" s="147"/>
      <c r="J47" s="147"/>
      <c r="K47" s="147"/>
      <c r="L47" s="147"/>
      <c r="M47" s="147"/>
      <c r="N47" s="147"/>
      <c r="O47" s="147"/>
      <c r="P47" s="182"/>
      <c r="R47"/>
      <c r="S47"/>
    </row>
    <row r="48" spans="1:19" x14ac:dyDescent="0.25">
      <c r="A48" s="49" t="s">
        <v>78</v>
      </c>
      <c r="B48" s="79"/>
      <c r="C48" s="131" t="s">
        <v>74</v>
      </c>
      <c r="D48" s="176"/>
      <c r="E48" s="176"/>
      <c r="F48" s="176"/>
      <c r="G48" s="176"/>
      <c r="H48" s="176"/>
      <c r="I48" s="176"/>
      <c r="J48" s="176"/>
      <c r="K48" s="176"/>
      <c r="L48" s="176"/>
      <c r="M48" s="176"/>
      <c r="N48" s="176"/>
      <c r="O48" s="176"/>
      <c r="P48" s="177"/>
      <c r="R48"/>
      <c r="S48"/>
    </row>
    <row r="49" spans="1:19" x14ac:dyDescent="0.25">
      <c r="A49" s="51" t="s">
        <v>70</v>
      </c>
      <c r="B49" s="80"/>
      <c r="C49" s="131" t="s">
        <v>83</v>
      </c>
      <c r="D49" s="133"/>
      <c r="E49" s="133"/>
      <c r="F49" s="133"/>
      <c r="G49" s="133"/>
      <c r="H49" s="133"/>
      <c r="I49" s="133"/>
      <c r="J49" s="133"/>
      <c r="K49" s="133"/>
      <c r="L49" s="133"/>
      <c r="M49" s="133"/>
      <c r="N49" s="133"/>
      <c r="O49" s="133"/>
      <c r="P49" s="160"/>
      <c r="R49"/>
      <c r="S49"/>
    </row>
    <row r="50" spans="1:19" ht="24.75" thickBot="1" x14ac:dyDescent="0.3">
      <c r="A50" s="48" t="s">
        <v>86</v>
      </c>
      <c r="B50" s="100"/>
      <c r="C50" s="161" t="s">
        <v>107</v>
      </c>
      <c r="D50" s="162"/>
      <c r="E50" s="162"/>
      <c r="F50" s="162"/>
      <c r="G50" s="162"/>
      <c r="H50" s="162"/>
      <c r="I50" s="162"/>
      <c r="J50" s="162"/>
      <c r="K50" s="162"/>
      <c r="L50" s="162"/>
      <c r="M50" s="162"/>
      <c r="N50" s="162"/>
      <c r="O50" s="162"/>
      <c r="P50" s="163"/>
      <c r="R50"/>
      <c r="S50"/>
    </row>
    <row r="51" spans="1:19" ht="45" customHeight="1" thickTop="1" thickBot="1" x14ac:dyDescent="0.3">
      <c r="A51" s="170" t="s">
        <v>120</v>
      </c>
      <c r="B51" s="171"/>
      <c r="C51" s="171"/>
      <c r="D51" s="171"/>
      <c r="E51" s="171"/>
      <c r="F51" s="171"/>
      <c r="G51" s="171"/>
      <c r="H51" s="171"/>
      <c r="I51" s="171"/>
      <c r="J51" s="171"/>
      <c r="K51" s="171"/>
      <c r="L51" s="171"/>
      <c r="M51" s="171"/>
      <c r="N51" s="171"/>
      <c r="O51" s="171"/>
      <c r="P51" s="172"/>
      <c r="R51"/>
      <c r="S51"/>
    </row>
    <row r="52" spans="1:19" ht="15.75" thickTop="1" x14ac:dyDescent="0.25">
      <c r="A52" s="28"/>
      <c r="B52" s="28"/>
      <c r="C52" s="28"/>
      <c r="D52" s="28"/>
      <c r="E52" s="28"/>
      <c r="F52" s="28"/>
      <c r="G52" s="28"/>
      <c r="H52" s="28"/>
      <c r="I52" s="28"/>
      <c r="J52" s="28"/>
      <c r="K52" s="28"/>
      <c r="L52" s="28"/>
      <c r="M52" s="28"/>
      <c r="N52" s="28"/>
      <c r="O52" s="28"/>
      <c r="P52" s="28"/>
      <c r="Q52"/>
      <c r="R52"/>
      <c r="S52"/>
    </row>
    <row r="53" spans="1:19" ht="24" x14ac:dyDescent="0.25">
      <c r="A53" s="101" t="s">
        <v>101</v>
      </c>
      <c r="B53" s="102"/>
      <c r="C53" s="28"/>
      <c r="D53" s="28"/>
      <c r="E53" s="28"/>
      <c r="F53" s="28"/>
      <c r="G53" s="28"/>
      <c r="H53" s="28"/>
      <c r="I53" s="28"/>
      <c r="J53" s="28"/>
      <c r="K53" s="28"/>
      <c r="L53" s="28"/>
      <c r="M53" s="28"/>
      <c r="N53" s="28"/>
      <c r="O53" s="28"/>
      <c r="P53" s="28"/>
      <c r="Q53"/>
      <c r="R53"/>
      <c r="S53"/>
    </row>
    <row r="54" spans="1:19" x14ac:dyDescent="0.25">
      <c r="A54" s="103" t="s">
        <v>97</v>
      </c>
      <c r="B54" s="104" t="s">
        <v>99</v>
      </c>
      <c r="C54" s="28"/>
      <c r="D54" s="28"/>
      <c r="E54" s="28"/>
      <c r="F54" s="28"/>
      <c r="G54" s="28"/>
      <c r="H54" s="28"/>
      <c r="I54" s="28"/>
      <c r="J54" s="28"/>
      <c r="K54" s="28"/>
      <c r="L54" s="28"/>
      <c r="M54" s="28"/>
      <c r="N54" s="28"/>
      <c r="O54" s="28"/>
      <c r="P54" s="28"/>
      <c r="Q54"/>
      <c r="R54"/>
      <c r="S54"/>
    </row>
    <row r="55" spans="1:19" x14ac:dyDescent="0.25">
      <c r="A55" s="105">
        <v>1</v>
      </c>
      <c r="B55" s="106">
        <v>60</v>
      </c>
      <c r="C55" s="28"/>
      <c r="D55" s="28"/>
      <c r="E55" s="28"/>
      <c r="F55" s="28"/>
      <c r="G55" s="28"/>
      <c r="H55" s="28"/>
      <c r="I55" s="28"/>
      <c r="J55" s="28"/>
      <c r="K55" s="28"/>
      <c r="L55" s="28"/>
      <c r="M55" s="28"/>
      <c r="N55" s="28"/>
      <c r="O55" s="28"/>
      <c r="P55" s="28"/>
      <c r="Q55"/>
      <c r="R55"/>
      <c r="S55"/>
    </row>
    <row r="56" spans="1:19" x14ac:dyDescent="0.25">
      <c r="A56" s="105">
        <v>2</v>
      </c>
      <c r="B56" s="106">
        <v>90</v>
      </c>
      <c r="C56" s="28"/>
      <c r="D56" s="28"/>
      <c r="E56" s="28"/>
      <c r="F56" s="28"/>
      <c r="G56" s="28"/>
      <c r="H56" s="28"/>
      <c r="I56" s="28"/>
      <c r="J56" s="28"/>
      <c r="K56" s="28"/>
      <c r="L56" s="28"/>
      <c r="M56" s="28"/>
      <c r="N56" s="28"/>
      <c r="O56" s="28"/>
      <c r="P56" s="28"/>
      <c r="Q56"/>
      <c r="R56"/>
      <c r="S56"/>
    </row>
    <row r="57" spans="1:19" x14ac:dyDescent="0.25">
      <c r="A57" s="105">
        <v>3</v>
      </c>
      <c r="B57" s="106">
        <v>120</v>
      </c>
      <c r="C57" s="28"/>
      <c r="D57" s="28"/>
      <c r="E57" s="28"/>
      <c r="F57" s="28"/>
      <c r="G57" s="28"/>
      <c r="H57" s="28"/>
      <c r="I57" s="28"/>
      <c r="J57" s="28"/>
      <c r="K57" s="28"/>
      <c r="L57" s="28"/>
      <c r="M57" s="28"/>
      <c r="N57" s="28"/>
      <c r="O57" s="28"/>
      <c r="P57" s="28"/>
      <c r="Q57"/>
      <c r="R57"/>
      <c r="S57"/>
    </row>
    <row r="58" spans="1:19" x14ac:dyDescent="0.25">
      <c r="A58" s="105">
        <v>4</v>
      </c>
      <c r="B58" s="106">
        <v>140</v>
      </c>
      <c r="C58" s="28"/>
      <c r="D58" s="28"/>
      <c r="E58" s="28"/>
      <c r="F58" s="28"/>
      <c r="G58" s="28"/>
      <c r="H58" s="28"/>
      <c r="I58" s="28"/>
      <c r="J58" s="28"/>
      <c r="K58" s="28"/>
      <c r="L58" s="28"/>
      <c r="M58" s="28"/>
      <c r="N58" s="28"/>
      <c r="O58" s="28"/>
      <c r="P58" s="28"/>
      <c r="Q58"/>
      <c r="R58"/>
      <c r="S58"/>
    </row>
    <row r="59" spans="1:19" x14ac:dyDescent="0.25">
      <c r="A59" s="105">
        <v>5</v>
      </c>
      <c r="B59" s="106">
        <v>160</v>
      </c>
      <c r="C59" s="28"/>
      <c r="D59" s="28"/>
      <c r="E59" s="28"/>
      <c r="F59" s="28"/>
      <c r="G59" s="28"/>
      <c r="H59" s="28"/>
      <c r="I59" s="28"/>
      <c r="J59" s="28"/>
      <c r="K59" s="28"/>
      <c r="L59" s="28"/>
      <c r="M59" s="28"/>
      <c r="N59" s="28"/>
      <c r="O59" s="28"/>
      <c r="P59" s="28"/>
      <c r="Q59"/>
      <c r="R59"/>
      <c r="S59"/>
    </row>
    <row r="60" spans="1:19" x14ac:dyDescent="0.25">
      <c r="A60" s="105">
        <v>6</v>
      </c>
      <c r="B60" s="106">
        <v>180</v>
      </c>
      <c r="C60" s="28"/>
      <c r="D60" s="28"/>
      <c r="E60" s="28"/>
      <c r="F60" s="28"/>
      <c r="G60" s="28"/>
      <c r="H60" s="28"/>
      <c r="I60" s="28"/>
      <c r="J60" s="28"/>
      <c r="K60" s="28"/>
      <c r="L60" s="28"/>
      <c r="M60" s="28"/>
      <c r="N60" s="28"/>
      <c r="O60" s="28"/>
      <c r="P60" s="28"/>
      <c r="Q60"/>
      <c r="R60"/>
      <c r="S60"/>
    </row>
    <row r="61" spans="1:19" x14ac:dyDescent="0.25">
      <c r="A61" s="105">
        <v>7</v>
      </c>
      <c r="B61" s="106">
        <v>200</v>
      </c>
      <c r="C61" s="28"/>
      <c r="D61" s="28"/>
      <c r="E61" s="28"/>
      <c r="F61" s="28"/>
      <c r="G61" s="28"/>
      <c r="H61" s="28"/>
      <c r="I61" s="28"/>
      <c r="J61" s="28"/>
      <c r="K61" s="28"/>
      <c r="L61" s="28"/>
      <c r="M61" s="28"/>
      <c r="N61" s="28"/>
      <c r="O61" s="28"/>
      <c r="P61" s="28"/>
      <c r="Q61"/>
      <c r="R61"/>
      <c r="S61"/>
    </row>
    <row r="62" spans="1:19" x14ac:dyDescent="0.25">
      <c r="A62" s="105">
        <v>8</v>
      </c>
      <c r="B62" s="106">
        <v>220</v>
      </c>
      <c r="C62" s="28"/>
      <c r="D62" s="28"/>
      <c r="E62" s="28"/>
      <c r="F62" s="28"/>
      <c r="G62" s="28"/>
      <c r="H62" s="28"/>
      <c r="I62" s="28"/>
      <c r="J62" s="28"/>
      <c r="K62" s="28"/>
      <c r="L62" s="28"/>
      <c r="M62" s="28"/>
      <c r="N62" s="28"/>
      <c r="O62" s="28"/>
      <c r="P62" s="28"/>
      <c r="Q62"/>
      <c r="R62"/>
      <c r="S62"/>
    </row>
    <row r="63" spans="1:19" x14ac:dyDescent="0.25">
      <c r="A63" s="105">
        <v>9</v>
      </c>
      <c r="B63" s="106">
        <v>240</v>
      </c>
      <c r="C63" s="28"/>
      <c r="D63" s="28"/>
      <c r="E63" s="28"/>
      <c r="F63" s="28"/>
      <c r="G63" s="28"/>
      <c r="H63" s="28"/>
      <c r="I63" s="28"/>
      <c r="J63" s="28"/>
      <c r="K63" s="28"/>
      <c r="L63" s="28"/>
      <c r="M63" s="28"/>
      <c r="N63" s="28"/>
      <c r="O63" s="28"/>
      <c r="P63" s="28"/>
      <c r="Q63"/>
      <c r="R63"/>
      <c r="S63"/>
    </row>
    <row r="64" spans="1:19" x14ac:dyDescent="0.25">
      <c r="A64" s="105">
        <v>10</v>
      </c>
      <c r="B64" s="106">
        <v>270</v>
      </c>
      <c r="C64" s="28"/>
      <c r="D64" s="28"/>
      <c r="E64" s="28"/>
      <c r="F64" s="28"/>
      <c r="G64" s="28"/>
      <c r="H64" s="28"/>
      <c r="I64" s="28"/>
      <c r="J64" s="28"/>
      <c r="K64" s="28"/>
      <c r="L64" s="28"/>
      <c r="M64" s="28"/>
      <c r="N64" s="28"/>
      <c r="O64" s="28"/>
      <c r="P64" s="28"/>
      <c r="Q64"/>
      <c r="R64"/>
      <c r="S64"/>
    </row>
    <row r="65" spans="1:19" x14ac:dyDescent="0.25">
      <c r="A65" s="105">
        <v>11</v>
      </c>
      <c r="B65" s="106">
        <v>300</v>
      </c>
      <c r="C65" s="28"/>
      <c r="D65" s="28"/>
      <c r="E65" s="28"/>
      <c r="F65" s="28"/>
      <c r="G65" s="28"/>
      <c r="H65" s="28"/>
      <c r="I65" s="28"/>
      <c r="J65" s="28"/>
      <c r="K65" s="28"/>
      <c r="L65" s="28"/>
      <c r="M65" s="28"/>
      <c r="N65" s="28"/>
      <c r="O65" s="28"/>
      <c r="P65" s="28"/>
      <c r="Q65"/>
      <c r="R65"/>
      <c r="S65"/>
    </row>
    <row r="66" spans="1:19" x14ac:dyDescent="0.25">
      <c r="A66" s="107">
        <v>12</v>
      </c>
      <c r="B66" s="108">
        <v>360</v>
      </c>
      <c r="C66" s="28"/>
      <c r="D66" s="28"/>
      <c r="E66" s="28"/>
      <c r="F66" s="28"/>
      <c r="G66" s="28"/>
      <c r="H66" s="28"/>
      <c r="I66" s="28"/>
      <c r="J66" s="28"/>
      <c r="K66" s="28"/>
      <c r="L66" s="28"/>
      <c r="M66" s="28"/>
      <c r="N66" s="28"/>
      <c r="O66" s="28"/>
      <c r="P66" s="28"/>
      <c r="Q66"/>
      <c r="R66"/>
      <c r="S66"/>
    </row>
  </sheetData>
  <mergeCells count="78">
    <mergeCell ref="C49:P49"/>
    <mergeCell ref="C50:P50"/>
    <mergeCell ref="A51:P51"/>
    <mergeCell ref="C40:P40"/>
    <mergeCell ref="C41:P41"/>
    <mergeCell ref="C42:P42"/>
    <mergeCell ref="C43:P43"/>
    <mergeCell ref="C44:P44"/>
    <mergeCell ref="C45:P45"/>
    <mergeCell ref="A46:P46"/>
    <mergeCell ref="C48:P48"/>
    <mergeCell ref="N20:P20"/>
    <mergeCell ref="A21:P21"/>
    <mergeCell ref="A35:P35"/>
    <mergeCell ref="C36:P36"/>
    <mergeCell ref="C37:P37"/>
    <mergeCell ref="C38:P38"/>
    <mergeCell ref="A39:P39"/>
    <mergeCell ref="B20:D20"/>
    <mergeCell ref="E20:G20"/>
    <mergeCell ref="H20:J20"/>
    <mergeCell ref="K20:M20"/>
    <mergeCell ref="C47:P47"/>
    <mergeCell ref="B19:D19"/>
    <mergeCell ref="E19:G19"/>
    <mergeCell ref="H19:J19"/>
    <mergeCell ref="K19:M19"/>
    <mergeCell ref="N19:P19"/>
    <mergeCell ref="B17:D17"/>
    <mergeCell ref="E17:G17"/>
    <mergeCell ref="H17:J17"/>
    <mergeCell ref="K17:M17"/>
    <mergeCell ref="N17:P17"/>
    <mergeCell ref="B18:D18"/>
    <mergeCell ref="E18:G18"/>
    <mergeCell ref="H18:J18"/>
    <mergeCell ref="K18:M18"/>
    <mergeCell ref="N18:P18"/>
    <mergeCell ref="B15:D15"/>
    <mergeCell ref="E15:G15"/>
    <mergeCell ref="H15:J15"/>
    <mergeCell ref="K15:M15"/>
    <mergeCell ref="N15:P15"/>
    <mergeCell ref="B16:D16"/>
    <mergeCell ref="E16:G16"/>
    <mergeCell ref="H16:J16"/>
    <mergeCell ref="K16:M16"/>
    <mergeCell ref="N16:P16"/>
    <mergeCell ref="B13:P13"/>
    <mergeCell ref="B14:D14"/>
    <mergeCell ref="E14:G14"/>
    <mergeCell ref="H14:J14"/>
    <mergeCell ref="K14:M14"/>
    <mergeCell ref="N14:P14"/>
    <mergeCell ref="B12:P12"/>
    <mergeCell ref="B6:C6"/>
    <mergeCell ref="D6:E6"/>
    <mergeCell ref="F6:G6"/>
    <mergeCell ref="H6:I6"/>
    <mergeCell ref="J6:K6"/>
    <mergeCell ref="L6:P6"/>
    <mergeCell ref="B7:P7"/>
    <mergeCell ref="B8:P8"/>
    <mergeCell ref="B9:P9"/>
    <mergeCell ref="B10:P10"/>
    <mergeCell ref="B11:P11"/>
    <mergeCell ref="L5:P5"/>
    <mergeCell ref="B1:G1"/>
    <mergeCell ref="H1:I1"/>
    <mergeCell ref="J1:P1"/>
    <mergeCell ref="B2:P2"/>
    <mergeCell ref="B3:P3"/>
    <mergeCell ref="B4:P4"/>
    <mergeCell ref="B5:C5"/>
    <mergeCell ref="D5:E5"/>
    <mergeCell ref="F5:G5"/>
    <mergeCell ref="H5:I5"/>
    <mergeCell ref="J5:K5"/>
  </mergeCells>
  <pageMargins left="0.31496062992125984" right="0.31496062992125984" top="0.35433070866141736" bottom="0.35433070866141736" header="0" footer="0"/>
  <pageSetup paperSize="9" scale="6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PASSAGE</vt:lpstr>
      <vt:lpstr>DEPARTURE PORT</vt:lpstr>
      <vt:lpstr>DESTINATION PORT</vt:lpstr>
      <vt:lpstr>REFUGE 1</vt:lpstr>
      <vt:lpstr>REFUGE 2</vt:lpstr>
      <vt:lpstr>REFUGE 3</vt:lpstr>
      <vt:lpstr>REFUGE 4</vt:lpstr>
      <vt:lpstr>REFUGE 5</vt:lpstr>
      <vt:lpstr>'DEPARTURE PORT'!Druckbereich</vt:lpstr>
      <vt:lpstr>'DESTINATION PORT'!Druckbereich</vt:lpstr>
      <vt:lpstr>PASSAGE!Druckbereich</vt:lpstr>
      <vt:lpstr>'REFUGE 1'!Druckbereich</vt:lpstr>
      <vt:lpstr>'REFUGE 2'!Druckbereich</vt:lpstr>
      <vt:lpstr>'REFUGE 3'!Druckbereich</vt:lpstr>
      <vt:lpstr>'REFUGE 4'!Druckbereich</vt:lpstr>
      <vt:lpstr>'REFUGE 5'!Druckbereich</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Senior-Milne</dc:creator>
  <cp:lastModifiedBy>Hans Kastenhofer</cp:lastModifiedBy>
  <cp:lastPrinted>2010-07-29T14:25:47Z</cp:lastPrinted>
  <dcterms:created xsi:type="dcterms:W3CDTF">2010-05-31T17:55:50Z</dcterms:created>
  <dcterms:modified xsi:type="dcterms:W3CDTF">2019-12-09T15:59:51Z</dcterms:modified>
</cp:coreProperties>
</file>